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fa236acae319690/Desktop/Shared Folder/Order Forms/NEW FORMS/"/>
    </mc:Choice>
  </mc:AlternateContent>
  <xr:revisionPtr revIDLastSave="281" documentId="8_{9D614168-395B-485C-88CC-D78013064FE3}" xr6:coauthVersionLast="47" xr6:coauthVersionMax="47" xr10:uidLastSave="{EE8A727F-3999-4125-90E2-3A7544A61127}"/>
  <bookViews>
    <workbookView xWindow="-120" yWindow="-120" windowWidth="19440" windowHeight="11640" xr2:uid="{00000000-000D-0000-FFFF-FFFF00000000}"/>
  </bookViews>
  <sheets>
    <sheet name="Order Form" sheetId="4" r:id="rId1"/>
    <sheet name="Pastel upload" sheetId="3" state="hidden" r:id="rId2"/>
    <sheet name="Catalogue" sheetId="1" r:id="rId3"/>
    <sheet name="Code look up" sheetId="7" state="hidden" r:id="rId4"/>
    <sheet name="Category Look up" sheetId="6" state="hidden" r:id="rId5"/>
    <sheet name="Order Form Look up " sheetId="5" state="hidden" r:id="rId6"/>
  </sheets>
  <definedNames>
    <definedName name="_xlnm._FilterDatabase" localSheetId="2" hidden="1">Catalogue!$A$6:$E$129</definedName>
    <definedName name="_xlnm._FilterDatabase" localSheetId="5" hidden="1">'Order Form Look up '!$A$1:$H$113</definedName>
    <definedName name="_xlnm.Print_Area" localSheetId="2">Catalogue!$A$1:$E$129</definedName>
    <definedName name="_xlnm.Print_Area" localSheetId="0">'Order Form'!$B$1:$H$67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4" i="5" l="1"/>
  <c r="F20" i="5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25" i="4"/>
  <c r="G25" i="4" s="1"/>
  <c r="H25" i="4" s="1"/>
  <c r="F10" i="5"/>
  <c r="F82" i="5"/>
  <c r="F13" i="5"/>
  <c r="F55" i="4"/>
  <c r="H57" i="4" s="1"/>
  <c r="G60" i="4" l="1"/>
  <c r="C4" i="3" l="1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" i="3"/>
  <c r="F3" i="5"/>
  <c r="F4" i="5"/>
  <c r="F5" i="5"/>
  <c r="F6" i="5"/>
  <c r="F7" i="5"/>
  <c r="F8" i="5"/>
  <c r="F9" i="5"/>
  <c r="F11" i="5"/>
  <c r="F12" i="5"/>
  <c r="F14" i="5"/>
  <c r="F15" i="5"/>
  <c r="F16" i="5"/>
  <c r="F17" i="5"/>
  <c r="F18" i="5"/>
  <c r="F19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5" i="5"/>
  <c r="F106" i="5"/>
  <c r="F107" i="5"/>
  <c r="F108" i="5"/>
  <c r="F109" i="5"/>
  <c r="F110" i="5"/>
  <c r="F111" i="5"/>
  <c r="F112" i="5"/>
  <c r="F113" i="5"/>
  <c r="F2" i="5"/>
  <c r="K53" i="4"/>
  <c r="K52" i="4"/>
  <c r="K51" i="4"/>
  <c r="K50" i="4"/>
  <c r="K49" i="4"/>
  <c r="K48" i="4"/>
  <c r="K47" i="4"/>
  <c r="K46" i="4"/>
  <c r="K54" i="4"/>
  <c r="K45" i="4"/>
  <c r="I4" i="3" l="1"/>
  <c r="I16" i="3"/>
  <c r="I28" i="3"/>
  <c r="I18" i="3"/>
  <c r="I30" i="3"/>
  <c r="I31" i="3"/>
  <c r="I20" i="3"/>
  <c r="I21" i="3"/>
  <c r="I3" i="3"/>
  <c r="I5" i="3"/>
  <c r="I17" i="3"/>
  <c r="I29" i="3"/>
  <c r="I6" i="3"/>
  <c r="I19" i="3"/>
  <c r="I8" i="3"/>
  <c r="I32" i="3"/>
  <c r="I22" i="3"/>
  <c r="I23" i="3"/>
  <c r="I24" i="3"/>
  <c r="I25" i="3"/>
  <c r="I26" i="3"/>
  <c r="I15" i="3"/>
  <c r="I27" i="3"/>
  <c r="I7" i="3"/>
  <c r="I9" i="3"/>
  <c r="I10" i="3"/>
  <c r="I11" i="3"/>
  <c r="I12" i="3"/>
  <c r="I13" i="3"/>
  <c r="I14" i="3"/>
  <c r="J54" i="4"/>
  <c r="J32" i="3"/>
  <c r="K32" i="3" s="1"/>
  <c r="J25" i="3"/>
  <c r="K25" i="3" s="1"/>
  <c r="J47" i="4"/>
  <c r="J27" i="3"/>
  <c r="K27" i="3" s="1"/>
  <c r="J49" i="4"/>
  <c r="J29" i="3"/>
  <c r="K29" i="3" s="1"/>
  <c r="J51" i="4"/>
  <c r="J31" i="3"/>
  <c r="K31" i="3" s="1"/>
  <c r="J53" i="4"/>
  <c r="J23" i="3"/>
  <c r="K23" i="3" s="1"/>
  <c r="J45" i="4"/>
  <c r="J46" i="4"/>
  <c r="J24" i="3"/>
  <c r="K24" i="3" s="1"/>
  <c r="J48" i="4"/>
  <c r="J26" i="3"/>
  <c r="K26" i="3" s="1"/>
  <c r="J50" i="4"/>
  <c r="J28" i="3"/>
  <c r="K28" i="3" s="1"/>
  <c r="J52" i="4"/>
  <c r="J30" i="3"/>
  <c r="K30" i="3" s="1"/>
  <c r="G50" i="4"/>
  <c r="G51" i="4"/>
  <c r="G52" i="4"/>
  <c r="G53" i="4"/>
  <c r="G46" i="4"/>
  <c r="G47" i="4"/>
  <c r="G48" i="4"/>
  <c r="G49" i="4"/>
  <c r="G45" i="4"/>
  <c r="G54" i="4"/>
  <c r="E32" i="3" l="1"/>
  <c r="D32" i="3" s="1"/>
  <c r="E27" i="3"/>
  <c r="D27" i="3" s="1"/>
  <c r="E25" i="3"/>
  <c r="D25" i="3" s="1"/>
  <c r="E31" i="3"/>
  <c r="D31" i="3" s="1"/>
  <c r="E29" i="3"/>
  <c r="D29" i="3" s="1"/>
  <c r="E23" i="3"/>
  <c r="D23" i="3" s="1"/>
  <c r="E26" i="3"/>
  <c r="D26" i="3" s="1"/>
  <c r="E24" i="3"/>
  <c r="D24" i="3" s="1"/>
  <c r="E30" i="3"/>
  <c r="D30" i="3" s="1"/>
  <c r="E28" i="3"/>
  <c r="D28" i="3" s="1"/>
  <c r="H54" i="4"/>
  <c r="H49" i="4"/>
  <c r="H47" i="4"/>
  <c r="H53" i="4"/>
  <c r="H51" i="4"/>
  <c r="H45" i="4"/>
  <c r="H48" i="4"/>
  <c r="H46" i="4"/>
  <c r="H52" i="4"/>
  <c r="H50" i="4"/>
  <c r="K25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27" i="4"/>
  <c r="K28" i="4"/>
  <c r="K29" i="4"/>
  <c r="K30" i="4"/>
  <c r="J25" i="4" l="1"/>
  <c r="J3" i="3"/>
  <c r="K3" i="3" s="1"/>
  <c r="J26" i="4"/>
  <c r="K26" i="4"/>
  <c r="J4" i="3" s="1"/>
  <c r="K4" i="3" s="1"/>
  <c r="G30" i="4"/>
  <c r="H30" i="4" s="1"/>
  <c r="J30" i="4"/>
  <c r="J8" i="3"/>
  <c r="K8" i="3" s="1"/>
  <c r="G28" i="4"/>
  <c r="H28" i="4" s="1"/>
  <c r="J28" i="4"/>
  <c r="J6" i="3"/>
  <c r="K6" i="3" s="1"/>
  <c r="G43" i="4"/>
  <c r="J21" i="3"/>
  <c r="K21" i="3" s="1"/>
  <c r="J43" i="4"/>
  <c r="G41" i="4"/>
  <c r="E19" i="3" s="1"/>
  <c r="D19" i="3" s="1"/>
  <c r="J19" i="3"/>
  <c r="K19" i="3" s="1"/>
  <c r="J41" i="4"/>
  <c r="G39" i="4"/>
  <c r="E17" i="3" s="1"/>
  <c r="D17" i="3" s="1"/>
  <c r="J17" i="3"/>
  <c r="K17" i="3" s="1"/>
  <c r="J39" i="4"/>
  <c r="G37" i="4"/>
  <c r="E15" i="3" s="1"/>
  <c r="D15" i="3" s="1"/>
  <c r="J15" i="3"/>
  <c r="K15" i="3" s="1"/>
  <c r="J37" i="4"/>
  <c r="G35" i="4"/>
  <c r="H35" i="4" s="1"/>
  <c r="J13" i="3"/>
  <c r="K13" i="3" s="1"/>
  <c r="J35" i="4"/>
  <c r="G33" i="4"/>
  <c r="H33" i="4" s="1"/>
  <c r="J11" i="3"/>
  <c r="K11" i="3" s="1"/>
  <c r="J33" i="4"/>
  <c r="G31" i="4"/>
  <c r="H31" i="4" s="1"/>
  <c r="J9" i="3"/>
  <c r="K9" i="3" s="1"/>
  <c r="J31" i="4"/>
  <c r="G29" i="4"/>
  <c r="H29" i="4" s="1"/>
  <c r="J7" i="3"/>
  <c r="K7" i="3" s="1"/>
  <c r="J29" i="4"/>
  <c r="G44" i="4"/>
  <c r="J44" i="4"/>
  <c r="J22" i="3"/>
  <c r="K22" i="3" s="1"/>
  <c r="G42" i="4"/>
  <c r="J42" i="4"/>
  <c r="J20" i="3"/>
  <c r="K20" i="3" s="1"/>
  <c r="G40" i="4"/>
  <c r="E18" i="3" s="1"/>
  <c r="D18" i="3" s="1"/>
  <c r="J40" i="4"/>
  <c r="J18" i="3"/>
  <c r="K18" i="3" s="1"/>
  <c r="G38" i="4"/>
  <c r="J38" i="4"/>
  <c r="J16" i="3"/>
  <c r="K16" i="3" s="1"/>
  <c r="G36" i="4"/>
  <c r="J36" i="4"/>
  <c r="J14" i="3"/>
  <c r="K14" i="3" s="1"/>
  <c r="G34" i="4"/>
  <c r="H34" i="4" s="1"/>
  <c r="J34" i="4"/>
  <c r="J12" i="3"/>
  <c r="K12" i="3" s="1"/>
  <c r="G32" i="4"/>
  <c r="H32" i="4" s="1"/>
  <c r="J32" i="4"/>
  <c r="J10" i="3"/>
  <c r="K10" i="3" s="1"/>
  <c r="G27" i="4"/>
  <c r="J5" i="3"/>
  <c r="K5" i="3" s="1"/>
  <c r="J27" i="4"/>
  <c r="G26" i="4"/>
  <c r="E4" i="3" s="1"/>
  <c r="D4" i="3" s="1"/>
  <c r="G62" i="4" l="1"/>
  <c r="E8" i="3"/>
  <c r="D8" i="3" s="1"/>
  <c r="E9" i="3"/>
  <c r="D9" i="3" s="1"/>
  <c r="E22" i="3"/>
  <c r="D22" i="3" s="1"/>
  <c r="H39" i="4"/>
  <c r="E7" i="3"/>
  <c r="D7" i="3" s="1"/>
  <c r="H40" i="4"/>
  <c r="E3" i="3"/>
  <c r="D3" i="3" s="1"/>
  <c r="E14" i="3"/>
  <c r="D14" i="3" s="1"/>
  <c r="H43" i="4"/>
  <c r="H44" i="4"/>
  <c r="H36" i="4"/>
  <c r="E10" i="3"/>
  <c r="D10" i="3" s="1"/>
  <c r="E13" i="3"/>
  <c r="D13" i="3" s="1"/>
  <c r="E21" i="3"/>
  <c r="D21" i="3" s="1"/>
  <c r="H41" i="4"/>
  <c r="H37" i="4"/>
  <c r="H42" i="4"/>
  <c r="H38" i="4"/>
  <c r="E16" i="3"/>
  <c r="D16" i="3" s="1"/>
  <c r="E20" i="3"/>
  <c r="D20" i="3" s="1"/>
  <c r="E6" i="3"/>
  <c r="D6" i="3" s="1"/>
  <c r="E11" i="3"/>
  <c r="D11" i="3" s="1"/>
  <c r="E5" i="3"/>
  <c r="D5" i="3" s="1"/>
  <c r="H27" i="4"/>
  <c r="E12" i="3"/>
  <c r="D12" i="3" s="1"/>
  <c r="H26" i="4"/>
  <c r="H55" i="4" l="1"/>
  <c r="H58" i="4" l="1"/>
  <c r="H59" i="4" s="1"/>
</calcChain>
</file>

<file path=xl/sharedStrings.xml><?xml version="1.0" encoding="utf-8"?>
<sst xmlns="http://schemas.openxmlformats.org/spreadsheetml/2006/main" count="1179" uniqueCount="469">
  <si>
    <t>Developing Language Skills - Workbook 1</t>
  </si>
  <si>
    <t>Price (VAT incl.)</t>
  </si>
  <si>
    <t>Essential Spelling Programme - Workbook 2</t>
  </si>
  <si>
    <t>Essential Spelling Programme - Workbook 3</t>
  </si>
  <si>
    <t>Essential Spelling Programme - Workbook 4</t>
  </si>
  <si>
    <t>Simply Maths - Workbook 4</t>
  </si>
  <si>
    <t>Wiskunde - geniet dit! - Werkboek 2</t>
  </si>
  <si>
    <t>Wiskunde - geniet dit! - Werkboek 3</t>
  </si>
  <si>
    <t>Afrikaans - geniet dit! - Werkboek 4</t>
  </si>
  <si>
    <t>Klanke - Werkboek 3</t>
  </si>
  <si>
    <t>Developing Language Skills - Workbook 5</t>
  </si>
  <si>
    <t>Developing Life Skills - Workbook 1</t>
  </si>
  <si>
    <t>Developing Life Skills - Workbook 2</t>
  </si>
  <si>
    <t>Developing Life Skills - Workbook 3</t>
  </si>
  <si>
    <t>Wiskunde - geniet dit! - Werkboek 4</t>
  </si>
  <si>
    <t>Simply Zulu - Workbook 2</t>
  </si>
  <si>
    <t xml:space="preserve">Klanke - Werkboek 2 </t>
  </si>
  <si>
    <t xml:space="preserve">Simply English - Workbook 2 </t>
  </si>
  <si>
    <t>BONDS to 10</t>
  </si>
  <si>
    <t>BONDS to 20</t>
  </si>
  <si>
    <t xml:space="preserve">Klanke - Werkboek 1 </t>
  </si>
  <si>
    <t>Simply Xhosa - Workbook 1</t>
  </si>
  <si>
    <t>Simply Xhosa - Workbook 2</t>
  </si>
  <si>
    <t xml:space="preserve">Simply English - Workbook 1 </t>
  </si>
  <si>
    <t xml:space="preserve">Afrikaans - geniet dit! - Werkboek 2 </t>
  </si>
  <si>
    <t>Simply Maths - Workbook 5</t>
  </si>
  <si>
    <t>ISBN</t>
  </si>
  <si>
    <t>Simply Tables</t>
  </si>
  <si>
    <t>LIGHTEN UP Teacher Guide</t>
  </si>
  <si>
    <t>Essential Spelling Programme - Workbook 1</t>
  </si>
  <si>
    <t>BONDS &amp; TABLES 2,3,4,5 &amp; 10</t>
  </si>
  <si>
    <t>My Eerste Woordeboek</t>
  </si>
  <si>
    <t>Title</t>
  </si>
  <si>
    <t>PRE-SCHOOL</t>
  </si>
  <si>
    <t>LIFE SKILLS</t>
  </si>
  <si>
    <t>ENGLISH: LANGUAGE</t>
  </si>
  <si>
    <t>AFRIKAANS: LANGUAGE</t>
  </si>
  <si>
    <t>XHOSA: LANGUAGE</t>
  </si>
  <si>
    <t>ZULU: LANGUAGE</t>
  </si>
  <si>
    <t xml:space="preserve"> R</t>
  </si>
  <si>
    <t xml:space="preserve"> 1-3</t>
  </si>
  <si>
    <t xml:space="preserve">1-2 </t>
  </si>
  <si>
    <t>2</t>
  </si>
  <si>
    <t>1-2</t>
  </si>
  <si>
    <t>Incwadi Yemisebenzi YaseNkulisa</t>
  </si>
  <si>
    <t>Simply Zulu - Workbook 3</t>
  </si>
  <si>
    <t>Trumpeter Shared Reading Book 1</t>
  </si>
  <si>
    <t>Begin met Afrikaans - Werkboek 1</t>
  </si>
  <si>
    <t>Begin met Afrikaans - Werkboek 2</t>
  </si>
  <si>
    <t xml:space="preserve">Voorskoolse Aktiwiteitsboek </t>
  </si>
  <si>
    <t>Simply Maths - Workbook 6</t>
  </si>
  <si>
    <t>Afrikaans - geniet dit! - Werkboek 5</t>
  </si>
  <si>
    <t>Developing Language Skills - Workbook 2</t>
  </si>
  <si>
    <t>Developing Language Skills - Workbook 3</t>
  </si>
  <si>
    <t>Developing Language Skills - Workbook 4</t>
  </si>
  <si>
    <t>Developing Language Skills - Workbook 6</t>
  </si>
  <si>
    <t>3 (add lang)</t>
  </si>
  <si>
    <t>4 (add lang)</t>
  </si>
  <si>
    <t>5 (add lang)</t>
  </si>
  <si>
    <t>1 (add lang)</t>
  </si>
  <si>
    <t>2 (add lang)</t>
  </si>
  <si>
    <t>6 (add lang)</t>
  </si>
  <si>
    <t>7 (add lang)</t>
  </si>
  <si>
    <t>Score! Mental Maths Activity Workbook 1</t>
  </si>
  <si>
    <t>Score! Mental Maths Activity Workbook 2</t>
  </si>
  <si>
    <t>Score! Mental Maths Activity Workbook 3</t>
  </si>
  <si>
    <t>Score! Mental Maths Activity Workbook 4</t>
  </si>
  <si>
    <t>Score! Mental Maths Activity Workbook 5</t>
  </si>
  <si>
    <t>Score! Mental Maths Activity Workbook 6</t>
  </si>
  <si>
    <t>2-3</t>
  </si>
  <si>
    <t>3-4</t>
  </si>
  <si>
    <t>4-5</t>
  </si>
  <si>
    <t>5-6</t>
  </si>
  <si>
    <t>6-7</t>
  </si>
  <si>
    <t>DICTIONARIES/WRITING</t>
  </si>
  <si>
    <t>R/1</t>
  </si>
  <si>
    <t>Comprehension Workbook 1</t>
  </si>
  <si>
    <t>TRUMPETER PUBLISHERS</t>
  </si>
  <si>
    <t>Pre-School Activity Book</t>
  </si>
  <si>
    <t>My Alphabet and Word Book</t>
  </si>
  <si>
    <t>Comprehension Workbook 2</t>
  </si>
  <si>
    <t xml:space="preserve"> 1-2</t>
  </si>
  <si>
    <t>Header</t>
  </si>
  <si>
    <t xml:space="preserve"> </t>
  </si>
  <si>
    <t>Y</t>
  </si>
  <si>
    <t>ZZZ001</t>
  </si>
  <si>
    <t xml:space="preserve">Trumpeter Publishers cc       </t>
  </si>
  <si>
    <t xml:space="preserve">Acc No : 52191075294          </t>
  </si>
  <si>
    <t xml:space="preserve">FNB Westville - 223526        </t>
  </si>
  <si>
    <t xml:space="preserve">                              </t>
  </si>
  <si>
    <t xml:space="preserve">     </t>
  </si>
  <si>
    <t>Detail</t>
  </si>
  <si>
    <t>each</t>
  </si>
  <si>
    <t>GRRA1093</t>
  </si>
  <si>
    <t>Grade R Activity Book</t>
  </si>
  <si>
    <t>PRWE8338</t>
  </si>
  <si>
    <t>VOO001</t>
  </si>
  <si>
    <t>Voorskoolse Aktiwiteitsboek</t>
  </si>
  <si>
    <t>PRTE8741</t>
  </si>
  <si>
    <t>Pre-School Activity - Teacher Guide</t>
  </si>
  <si>
    <t>PRWZ8673</t>
  </si>
  <si>
    <t>MAWB8345</t>
  </si>
  <si>
    <t>MFDN8659</t>
  </si>
  <si>
    <t>My First Dictionary (Natalia)</t>
  </si>
  <si>
    <t>MFDP8666</t>
  </si>
  <si>
    <t>My First Dictionary (Print)</t>
  </si>
  <si>
    <t>MEWB8697</t>
  </si>
  <si>
    <t>DXHO8765</t>
  </si>
  <si>
    <t>iDikshinari yam yokuqala</t>
  </si>
  <si>
    <t>DZUL8734</t>
  </si>
  <si>
    <t>Isichazamazwi sami sokuqala</t>
  </si>
  <si>
    <t>SW1P1109</t>
  </si>
  <si>
    <t>Simply Writing Workbook 1 (Print)</t>
  </si>
  <si>
    <t>SW2P1130</t>
  </si>
  <si>
    <t>Simply Writing Workbook 2 (Print)</t>
  </si>
  <si>
    <t>SW1N1116</t>
  </si>
  <si>
    <t>Simply Writing Workbook 1 (Natalia)</t>
  </si>
  <si>
    <t>SW2N1147</t>
  </si>
  <si>
    <t>Simply Writing Workbook 2 (Natalia)</t>
  </si>
  <si>
    <t>COM1W1123</t>
  </si>
  <si>
    <t>COM2W1154</t>
  </si>
  <si>
    <t>SP1N8017</t>
  </si>
  <si>
    <t>Simply Phonics Workbook 1 (Natalia)</t>
  </si>
  <si>
    <t>SP2N1000</t>
  </si>
  <si>
    <t>Simply Phonics Workbook 2 (Natalia)</t>
  </si>
  <si>
    <t>SP3N1017</t>
  </si>
  <si>
    <t>Simply Phonics Workbook 3 (Natalia)</t>
  </si>
  <si>
    <t>SP4N1024</t>
  </si>
  <si>
    <t>Simply Phonics Workbook 4 (Natalia)</t>
  </si>
  <si>
    <t>SP1P8437</t>
  </si>
  <si>
    <t>Simply Phonics Workbook 1 (Print)</t>
  </si>
  <si>
    <t>SP2W8024</t>
  </si>
  <si>
    <t>Simply Phonics Workbook 2 (Print)</t>
  </si>
  <si>
    <t>SP3W8048</t>
  </si>
  <si>
    <t>Simply Phonics Workbook 3 (Print)</t>
  </si>
  <si>
    <t>SP4W8055</t>
  </si>
  <si>
    <t>Simply Phonics Workbook 4 (Print)</t>
  </si>
  <si>
    <t>SB1N8383</t>
  </si>
  <si>
    <t>Simply the Best Phonics WB 1 (Natalia)</t>
  </si>
  <si>
    <t>SB1P8857</t>
  </si>
  <si>
    <t>Simply the Best Phonics WB 1 (Print)</t>
  </si>
  <si>
    <t>SB2N8390</t>
  </si>
  <si>
    <t>Simply the Best Phonics WB 2 (Natalia)</t>
  </si>
  <si>
    <t>SB2P8864</t>
  </si>
  <si>
    <t>Simply the Best - Phonics WB 2 (Print)</t>
  </si>
  <si>
    <t>QP1W8925</t>
  </si>
  <si>
    <t>Quick Phonics Workbook 1</t>
  </si>
  <si>
    <t>QP28932</t>
  </si>
  <si>
    <t>Quick Phonics Workbook 2</t>
  </si>
  <si>
    <t>ESP18079</t>
  </si>
  <si>
    <t>Essential Spelling Programme WB 1</t>
  </si>
  <si>
    <t>ESP28086</t>
  </si>
  <si>
    <t>Essential Spelling Programme WB 2</t>
  </si>
  <si>
    <t>ESP38093</t>
  </si>
  <si>
    <t>Essential Spelling Programme WB 3</t>
  </si>
  <si>
    <t>ESP48109</t>
  </si>
  <si>
    <t>Essential Spelling Programme WB 4</t>
  </si>
  <si>
    <t>DLS18284</t>
  </si>
  <si>
    <t>Developing Language Skills WB1</t>
  </si>
  <si>
    <t>DLS28291</t>
  </si>
  <si>
    <t>Developing Language Skills WB2</t>
  </si>
  <si>
    <t>DLS38307</t>
  </si>
  <si>
    <t>Developing Language Skills WB3</t>
  </si>
  <si>
    <t>DLS48314</t>
  </si>
  <si>
    <t>Developing Language Skills WB4</t>
  </si>
  <si>
    <t>DLS58321</t>
  </si>
  <si>
    <t>Developing Language Skills WB5</t>
  </si>
  <si>
    <t>DLS68840</t>
  </si>
  <si>
    <t>Developing Language Skills WB6</t>
  </si>
  <si>
    <t>SE1W8239</t>
  </si>
  <si>
    <t>Simply English WB1</t>
  </si>
  <si>
    <t>SE2W8246</t>
  </si>
  <si>
    <t>Simply English WB2</t>
  </si>
  <si>
    <t>SE3W8253</t>
  </si>
  <si>
    <t>Simply English WB3</t>
  </si>
  <si>
    <t>KL1W8215</t>
  </si>
  <si>
    <t>Klanke Werkboek 1</t>
  </si>
  <si>
    <t>KL2W8222</t>
  </si>
  <si>
    <t>Klanke Werkboek 2</t>
  </si>
  <si>
    <t>KL3W8277</t>
  </si>
  <si>
    <t>Klanke Werkboek 3</t>
  </si>
  <si>
    <t>BEG001</t>
  </si>
  <si>
    <t>BEG002</t>
  </si>
  <si>
    <t>AF1W8154</t>
  </si>
  <si>
    <t>Afrikaans .. geniet dit! Werkboek 1</t>
  </si>
  <si>
    <t>AF2W8161</t>
  </si>
  <si>
    <t>Afrikaans .. geniet dit! Werkboek 2</t>
  </si>
  <si>
    <t>AF3W8178</t>
  </si>
  <si>
    <t>Afrikaans .. geniet dit! Werkboek 3</t>
  </si>
  <si>
    <t>AF4W8260</t>
  </si>
  <si>
    <t>Afrikaans .. geniet dit! Werkboek 4</t>
  </si>
  <si>
    <t>AF5W8970</t>
  </si>
  <si>
    <t>Afrikaans .. geniet dit! Werkboek 5</t>
  </si>
  <si>
    <t>SX1W8475</t>
  </si>
  <si>
    <t>Simply Xhosa Workbook 1</t>
  </si>
  <si>
    <t>SX2W8482</t>
  </si>
  <si>
    <t>Simply Xhosa Workbook 2</t>
  </si>
  <si>
    <t>IZ1W8833</t>
  </si>
  <si>
    <t>Introductory Zulu - Workbook 1</t>
  </si>
  <si>
    <t>SZ1W8413</t>
  </si>
  <si>
    <t>Simply Zulu Workbook 1</t>
  </si>
  <si>
    <t>SZ2W8444</t>
  </si>
  <si>
    <t>Simply Zulu Workbook 2</t>
  </si>
  <si>
    <t>SZ3W8871</t>
  </si>
  <si>
    <t>Simply Zulu Workbook 3</t>
  </si>
  <si>
    <t>DL1W8352</t>
  </si>
  <si>
    <t>Developing Life Skills WB 1</t>
  </si>
  <si>
    <t>DL2W8369</t>
  </si>
  <si>
    <t>Developing Life Skills WB 2</t>
  </si>
  <si>
    <t>DL3W8376</t>
  </si>
  <si>
    <t>Developing Life Skills WB 3</t>
  </si>
  <si>
    <t>QM1W8949</t>
  </si>
  <si>
    <t>Quick Maths Workbook 1</t>
  </si>
  <si>
    <t>QM2W8956</t>
  </si>
  <si>
    <t>Quick Maths Workbook 2</t>
  </si>
  <si>
    <t>TN1W8772</t>
  </si>
  <si>
    <t>Trumpeter Numeracy Gr1 WB</t>
  </si>
  <si>
    <t>TN2W8796</t>
  </si>
  <si>
    <t>Trumpeter Numeracy Gr2 WB</t>
  </si>
  <si>
    <t>TN3W8819</t>
  </si>
  <si>
    <t>Trumpeter Numeracy Gr3 WB</t>
  </si>
  <si>
    <t>SM1W8116</t>
  </si>
  <si>
    <t>Simply Maths WB 1</t>
  </si>
  <si>
    <t>SM2W8123</t>
  </si>
  <si>
    <t>Simply Maths WB 2</t>
  </si>
  <si>
    <t>SM3W8130</t>
  </si>
  <si>
    <t>Simply Maths WB 3</t>
  </si>
  <si>
    <t>SM4W8147</t>
  </si>
  <si>
    <t>Simply Maths WB 4</t>
  </si>
  <si>
    <t>SM5W8499</t>
  </si>
  <si>
    <t>Simply Maths WB 5</t>
  </si>
  <si>
    <t>SM6W8963</t>
  </si>
  <si>
    <t>Simply Maths WB6</t>
  </si>
  <si>
    <t>WI1W8185</t>
  </si>
  <si>
    <t>Wiskunde .. geniet dit! WB 1</t>
  </si>
  <si>
    <t>WI2W8192</t>
  </si>
  <si>
    <t>Wiskunde .. geniet dit! WB 2</t>
  </si>
  <si>
    <t>WI3W8208</t>
  </si>
  <si>
    <t>Wiskunde .. geniet dit! WB 3</t>
  </si>
  <si>
    <t>WI4W8420</t>
  </si>
  <si>
    <t>Wiskunde .. geniet dit! WB 4</t>
  </si>
  <si>
    <t>BT108611</t>
  </si>
  <si>
    <t>Bonds to 10</t>
  </si>
  <si>
    <t>BT208628</t>
  </si>
  <si>
    <t>Bonds to 20</t>
  </si>
  <si>
    <t>B&amp;TA8680</t>
  </si>
  <si>
    <t>Bonds &amp; Tables 2 3 4 5 &amp; 10</t>
  </si>
  <si>
    <t>SIMT8635</t>
  </si>
  <si>
    <t>SC1W1031</t>
  </si>
  <si>
    <t>Score! Workbook 1</t>
  </si>
  <si>
    <t>SC2W1048</t>
  </si>
  <si>
    <t>Score! Workbook 2</t>
  </si>
  <si>
    <t>SC3W1055</t>
  </si>
  <si>
    <t>Score! Workbook 3</t>
  </si>
  <si>
    <t>SC4W1062</t>
  </si>
  <si>
    <t>Score! Workbook 4</t>
  </si>
  <si>
    <t>SC5W1079</t>
  </si>
  <si>
    <t>Score! Workbook 5</t>
  </si>
  <si>
    <t>SC6W1086</t>
  </si>
  <si>
    <t>Score! Workbook 6</t>
  </si>
  <si>
    <t>SHA18888</t>
  </si>
  <si>
    <t>LIGH8468</t>
  </si>
  <si>
    <t>LUTG8642</t>
  </si>
  <si>
    <t>Stap vir stap Afrikaans - Werkboek 1</t>
  </si>
  <si>
    <t>Comprehension Workbook 3</t>
  </si>
  <si>
    <t>Stap vir stap Afrikaans - Werkboek 2</t>
  </si>
  <si>
    <t>Stap vir stap Afrikaans - Werkboek 3</t>
  </si>
  <si>
    <t>SDT1W1192</t>
  </si>
  <si>
    <t>COM3W1208</t>
  </si>
  <si>
    <t>SVS1W1161</t>
  </si>
  <si>
    <t>SVS2W1178</t>
  </si>
  <si>
    <t>SVS3W1185</t>
  </si>
  <si>
    <t>RR/R</t>
  </si>
  <si>
    <t>PMK1W5009</t>
  </si>
  <si>
    <t>Trumpeter Activity Pack - Numbers 1-5</t>
  </si>
  <si>
    <t>TAP15016</t>
  </si>
  <si>
    <t>Trumpeter Activity Pack - Numbers 1-5 AF</t>
  </si>
  <si>
    <t>TAP15023</t>
  </si>
  <si>
    <t xml:space="preserve">Grade R Numeracy </t>
  </si>
  <si>
    <t>Stap vir stap Afrikaans - Werkboek 4</t>
  </si>
  <si>
    <t>Comprehension Workbook 4</t>
  </si>
  <si>
    <t>Comprehension Workbook 5</t>
  </si>
  <si>
    <t>GRN15054</t>
  </si>
  <si>
    <t>SDT2W5078</t>
  </si>
  <si>
    <t>SVS4W5061</t>
  </si>
  <si>
    <t>COM4W5030</t>
  </si>
  <si>
    <t>COM5W5047</t>
  </si>
  <si>
    <t>Trumpeter Activity Pack (Numbers 1 - 5) English</t>
  </si>
  <si>
    <t>Trumpeter Activity Pack (Getalle 1 - 5) Afrikaans</t>
  </si>
  <si>
    <t>My alphabet and word book</t>
  </si>
  <si>
    <t>My eerste Woordeboek</t>
  </si>
  <si>
    <t>Comprehension - Workbook 1</t>
  </si>
  <si>
    <t>Comprehension - Workbook 2</t>
  </si>
  <si>
    <t>Comprehension - Workbook 3</t>
  </si>
  <si>
    <t>LIGHTEN UP - Teachers' Guide</t>
  </si>
  <si>
    <t xml:space="preserve">Quick Phonics - Workbook 1  </t>
  </si>
  <si>
    <t xml:space="preserve">Quick Phonics - Workbook 2  </t>
  </si>
  <si>
    <t xml:space="preserve">Quick Maths - Workbook 1 </t>
  </si>
  <si>
    <t xml:space="preserve">Quick Maths - Workbook 2 </t>
  </si>
  <si>
    <t>Suggested Grade/s</t>
  </si>
  <si>
    <t>P.O. Box 1472, UMHLANGA ROCKS, 4320, SOUTH AFRICA</t>
  </si>
  <si>
    <t xml:space="preserve">LIGHTEN UP </t>
  </si>
  <si>
    <t>RR-3</t>
  </si>
  <si>
    <t>Simply dot to dot and colour by number (1 - 5)</t>
  </si>
  <si>
    <t>Pret met kolletjies en kleure (1 - 5)</t>
  </si>
  <si>
    <t>TAP25085</t>
  </si>
  <si>
    <t>Trumpeter Activity Pack - Numbers 1-10</t>
  </si>
  <si>
    <t>PHONICS/SPELLING/COMPREHENSION</t>
  </si>
  <si>
    <t>NUMERACY/MATHEMATICS</t>
  </si>
  <si>
    <t>READERS &amp; READER AIDS - Learner and/or Teacher</t>
  </si>
  <si>
    <t>Trumpeter Numeracy - Grade 1 Workbook (Repeat &amp; extension of Simply Maths 1)</t>
  </si>
  <si>
    <t>Trumpeter Numeracy - Grade 2 Workbook (Repeat &amp; extension of Simply Maths 2)</t>
  </si>
  <si>
    <t>Trumpeter Numeracy - Grade 3 Workbook (Repeat &amp; extension of Simply Maths 3)</t>
  </si>
  <si>
    <t>Email: trumpeter@mweb.co.za</t>
  </si>
  <si>
    <t xml:space="preserve">Comprehension… and other skills - Workbook 4 </t>
  </si>
  <si>
    <t xml:space="preserve">Comprehension… and other skills - Workbook 5 </t>
  </si>
  <si>
    <t xml:space="preserve">Stap vir stap Afrikaans - Werkboek 4 </t>
  </si>
  <si>
    <t>Beginning Zulu - Workbook 1</t>
  </si>
  <si>
    <t>TE1W6008</t>
  </si>
  <si>
    <t>Trumpeter English Step by step WB1</t>
  </si>
  <si>
    <t>BZ1W5988</t>
  </si>
  <si>
    <t>Simply dot to dot &amp; colour by no. 1-5</t>
  </si>
  <si>
    <t>Simply dot to dot &amp; colour by no. 1-10</t>
  </si>
  <si>
    <t xml:space="preserve">Quantity </t>
  </si>
  <si>
    <t xml:space="preserve">Total </t>
  </si>
  <si>
    <t>STREET ADDRESS:</t>
  </si>
  <si>
    <t>CITY/TOWN:</t>
  </si>
  <si>
    <t>CODE:</t>
  </si>
  <si>
    <t>PROVINCE:</t>
  </si>
  <si>
    <t xml:space="preserve">ORDER NUMBER: </t>
  </si>
  <si>
    <t>CONTACT PERSON:</t>
  </si>
  <si>
    <t xml:space="preserve">DATE: </t>
  </si>
  <si>
    <t>TEL:</t>
  </si>
  <si>
    <t xml:space="preserve">DELIVERY DETAILS </t>
  </si>
  <si>
    <t>BILL TO:</t>
  </si>
  <si>
    <t>DELIVER TO:</t>
  </si>
  <si>
    <t>POSTAL ADDRESS:</t>
  </si>
  <si>
    <t xml:space="preserve">ORDER DETAILS </t>
  </si>
  <si>
    <t>Please courier to delivery address provided</t>
  </si>
  <si>
    <t xml:space="preserve">We will collect order from Trumpeter Publishers </t>
  </si>
  <si>
    <t>Tel: +27 31 569 6312</t>
  </si>
  <si>
    <t>Website: www.trumpeterpublishers.co.za</t>
  </si>
  <si>
    <t>Delivery options</t>
  </si>
  <si>
    <t>10-99 books ordered: The client pays courier  - a quote will be sent. Alternatively the client may arrange their own courier.</t>
  </si>
  <si>
    <t>PLEASE NOTE:</t>
  </si>
  <si>
    <t>COMMENTS (if any):</t>
  </si>
  <si>
    <t xml:space="preserve">Weight </t>
  </si>
  <si>
    <t>Estimated total weight (kg)</t>
  </si>
  <si>
    <t xml:space="preserve">Title </t>
  </si>
  <si>
    <t xml:space="preserve">Subject </t>
  </si>
  <si>
    <t xml:space="preserve">Afrikaans </t>
  </si>
  <si>
    <t xml:space="preserve">Zulu </t>
  </si>
  <si>
    <t xml:space="preserve">English </t>
  </si>
  <si>
    <t xml:space="preserve">Category </t>
  </si>
  <si>
    <t>Dictionaries/Writing</t>
  </si>
  <si>
    <t xml:space="preserve">Phonics/Spelling/Comprehension </t>
  </si>
  <si>
    <t xml:space="preserve">Xhosa </t>
  </si>
  <si>
    <t xml:space="preserve">Life Skills </t>
  </si>
  <si>
    <t>Numeracy/Mathematics</t>
  </si>
  <si>
    <t xml:space="preserve">Pre-school </t>
  </si>
  <si>
    <t>Xhosa</t>
  </si>
  <si>
    <t>Total weight</t>
  </si>
  <si>
    <t xml:space="preserve">All orders will be confirmed in writing within 12 hours. If you have not received a confirmation please contact us.  </t>
  </si>
  <si>
    <t>Delivery charge will appear on quotation if applicable as per above.</t>
  </si>
  <si>
    <t>All prices are inclusive of 15% VAT.</t>
  </si>
  <si>
    <t>We only accept EFT payments - NO CASH or CHEQUE deposits.</t>
  </si>
  <si>
    <r>
      <t>Should you require more lines 
please click the</t>
    </r>
    <r>
      <rPr>
        <sz val="14"/>
        <rFont val="Calibri"/>
        <family val="2"/>
        <scheme val="minor"/>
      </rPr>
      <t xml:space="preserve"> </t>
    </r>
    <r>
      <rPr>
        <b/>
        <sz val="14"/>
        <rFont val="Calibri"/>
        <family val="2"/>
        <scheme val="minor"/>
      </rPr>
      <t>+</t>
    </r>
    <r>
      <rPr>
        <sz val="14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on the left hand side. </t>
    </r>
  </si>
  <si>
    <t>9781920008154</t>
  </si>
  <si>
    <t>9781920008161</t>
  </si>
  <si>
    <t>9781920008178</t>
  </si>
  <si>
    <t>9781920008260</t>
  </si>
  <si>
    <t>9781920008895</t>
  </si>
  <si>
    <t>9781920008901</t>
  </si>
  <si>
    <t>9781920008680</t>
  </si>
  <si>
    <t>9781920008611</t>
  </si>
  <si>
    <t>9781920008628</t>
  </si>
  <si>
    <t>9781920701123</t>
  </si>
  <si>
    <t>9781920701154</t>
  </si>
  <si>
    <t>9781920701208</t>
  </si>
  <si>
    <t>9781920008291</t>
  </si>
  <si>
    <t>9781920008307</t>
  </si>
  <si>
    <t>9781920008352</t>
  </si>
  <si>
    <t>9781920008369</t>
  </si>
  <si>
    <t>9781920008376</t>
  </si>
  <si>
    <t>Grade R Numeracy</t>
  </si>
  <si>
    <t>Lighten Up</t>
  </si>
  <si>
    <t>9781920008345</t>
  </si>
  <si>
    <t>Pret met kolletjies en kleure - 1-5</t>
  </si>
  <si>
    <t>9781920008956</t>
  </si>
  <si>
    <t>9781920008932</t>
  </si>
  <si>
    <t>9781920701000</t>
  </si>
  <si>
    <t>9781920701017</t>
  </si>
  <si>
    <t>9781920701024</t>
  </si>
  <si>
    <t>9781990925085</t>
  </si>
  <si>
    <t xml:space="preserve">Item code </t>
  </si>
  <si>
    <t>Price (VAT excl.)</t>
  </si>
  <si>
    <t xml:space="preserve">Line Item </t>
  </si>
  <si>
    <t>Simply Maths WB 6</t>
  </si>
  <si>
    <t xml:space="preserve">Trumpeter Activity Pack (Numbers 1 - 10) English </t>
  </si>
  <si>
    <t xml:space="preserve">Grade R Activity Book </t>
  </si>
  <si>
    <t xml:space="preserve">Pre-School Activity Book </t>
  </si>
  <si>
    <t xml:space="preserve">Pre-School Activity - an integrated approach Teacher Guide </t>
  </si>
  <si>
    <t>My first Dictionary (Natalia Script)</t>
  </si>
  <si>
    <t>My first Dictionary (Print Script)</t>
  </si>
  <si>
    <t>iDikshinari yam yokuqala (isiXhosa)</t>
  </si>
  <si>
    <t>Isichazamazwi sami sokuqala (isiZulu)</t>
  </si>
  <si>
    <t xml:space="preserve">Simply Writing - Workbook 1 (Natalia Script) </t>
  </si>
  <si>
    <t xml:space="preserve">Simply Writing - Workbook 2 (Natalia Script) </t>
  </si>
  <si>
    <t xml:space="preserve">Simply Writing - Workbook 1 (Print Script) </t>
  </si>
  <si>
    <t xml:space="preserve">Simply Writing - Workbook 2 (Print Script) </t>
  </si>
  <si>
    <t>Simply Phonics - Workbook 1 (Natalia Script)</t>
  </si>
  <si>
    <t>Simply Phonics - Workbook 2 (Natalia Script)</t>
  </si>
  <si>
    <t>Simply Phonics - Workbook 3 (Natalia Script)</t>
  </si>
  <si>
    <t>Simply Phonics - Workbook 4 (Natalia Script)</t>
  </si>
  <si>
    <t xml:space="preserve">Simply Phonics - Workbook 1 (Print Script) </t>
  </si>
  <si>
    <t>Simply Phonics - Workbook 2  (Print Script)</t>
  </si>
  <si>
    <t>Simply Phonics - Workbook 3  (Print Script)</t>
  </si>
  <si>
    <t>Simply Phonics - Workbook 4  (Print Script)</t>
  </si>
  <si>
    <t>Simply the Best - Phonics Workbook 1 (Natalia Script)</t>
  </si>
  <si>
    <t>Simply the Best - Phonics Workbook 2 (Natalia Script)</t>
  </si>
  <si>
    <t>Simply the Best - Phonics Workbook 1  (Print Script)</t>
  </si>
  <si>
    <t>Simply the Best - Phonics Workbook 2  (Print Script)</t>
  </si>
  <si>
    <t>Trumpeter English Step by step - Workbook 1 *New*</t>
  </si>
  <si>
    <t xml:space="preserve">Simply English - Workbook 3 </t>
  </si>
  <si>
    <t xml:space="preserve">Afrikaans - geniet dit! - Werkboek 1 </t>
  </si>
  <si>
    <t xml:space="preserve">Afrikaans - geniet dit! - Werkboek 3  </t>
  </si>
  <si>
    <t xml:space="preserve">Introductory Zulu - Workbook 1  </t>
  </si>
  <si>
    <t xml:space="preserve">Simply Maths - Workbook 1 </t>
  </si>
  <si>
    <t xml:space="preserve">Simply Maths - Workbook 2  </t>
  </si>
  <si>
    <t xml:space="preserve">Simply Maths - Workbook 3 </t>
  </si>
  <si>
    <t xml:space="preserve">Wiskunde - geniet dit! - Werkboek 1 </t>
  </si>
  <si>
    <t>Beginning Zulu - Workbook 1 *New*</t>
  </si>
  <si>
    <t xml:space="preserve">Simply Zulu - Workbook 1  </t>
  </si>
  <si>
    <t>100 + books ordered: Trumpeter pays courier to in-lying areas only. Customers in out-lying areas are charged the difference between the courier cost to the</t>
  </si>
  <si>
    <t>in-lying area and the out-lying area. A quotation will be sent.</t>
  </si>
  <si>
    <t>Price (Vat incl.)</t>
  </si>
  <si>
    <t>Please do not make payment until a quotation has been received with courier charges included.</t>
  </si>
  <si>
    <t>Readers</t>
  </si>
  <si>
    <t>SCHOOL DETAILS</t>
  </si>
  <si>
    <t xml:space="preserve">SCHOOL NAME: </t>
  </si>
  <si>
    <t xml:space="preserve">Min </t>
  </si>
  <si>
    <t>Discount %</t>
  </si>
  <si>
    <t>Total discount</t>
  </si>
  <si>
    <t>VAT NUMBER:</t>
  </si>
  <si>
    <t>SCHOOL ORDER FORM</t>
  </si>
  <si>
    <t>Simply dot to dot and colour by number (1-10)</t>
  </si>
  <si>
    <t>ENGLISH: LANGUAGE continued</t>
  </si>
  <si>
    <t>Provisionally valid until 30 June 2023</t>
  </si>
  <si>
    <t>01/07/2022</t>
  </si>
  <si>
    <t>01/10/2022</t>
  </si>
  <si>
    <t>SCHOOL PRICE LIST</t>
  </si>
  <si>
    <t>Bonds to 15</t>
  </si>
  <si>
    <t>9781776306015</t>
  </si>
  <si>
    <t>BT156015</t>
  </si>
  <si>
    <t>Simply Tracing Shapes</t>
  </si>
  <si>
    <t xml:space="preserve">Simply Tracing Shapes </t>
  </si>
  <si>
    <t>ST1W6022</t>
  </si>
  <si>
    <t>Simply Tracing Shapes *New*</t>
  </si>
  <si>
    <t>BONDS to 15 *New*</t>
  </si>
  <si>
    <t xml:space="preserve"> R/1</t>
  </si>
  <si>
    <t>BZ2W5995</t>
  </si>
  <si>
    <t>Beginning Zulu - Workbook 2</t>
  </si>
  <si>
    <t>Beginning Zulu - Workbook 2 *New*</t>
  </si>
  <si>
    <t>Comprehension Workbook 6</t>
  </si>
  <si>
    <t>COM6W6046</t>
  </si>
  <si>
    <r>
      <t xml:space="preserve">Trumpeter English Step by step - Workbook 2 </t>
    </r>
    <r>
      <rPr>
        <sz val="10"/>
        <color rgb="FFFF0000"/>
        <rFont val="Arial"/>
        <family val="2"/>
      </rPr>
      <t>*Coming soon*</t>
    </r>
  </si>
  <si>
    <t>Trumpeter English Step by step WB2</t>
  </si>
  <si>
    <t>TE2W6039</t>
  </si>
  <si>
    <t xml:space="preserve">Comprehension… and other skills - Workbook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</si>
</sst>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&quot;* #,##0.00_-;\-&quot;R&quot;* #,##0.00_-;_-&quot;R&quot;* &quot;-&quot;??_-;_-@_-"/>
    <numFmt numFmtId="164" formatCode="&quot;R&quot;\ #,##0.00;&quot;R&quot;\ \-#,##0.00"/>
    <numFmt numFmtId="165" formatCode="_ &quot;R&quot;\ * #,##0.00_ ;_ &quot;R&quot;\ * \-#,##0.00_ ;_ &quot;R&quot;\ * &quot;-&quot;??_ ;_ @_ "/>
    <numFmt numFmtId="166" formatCode="_ * #,##0.00_ ;_ * \-#,##0.00_ ;_ * &quot;-&quot;??_ ;_ @_ "/>
    <numFmt numFmtId="167" formatCode="[$R-1C09]\ #,##0.00;[$R-1C09]\ \-#,##0.00"/>
    <numFmt numFmtId="168" formatCode="dd\/mm\/yyyy"/>
    <numFmt numFmtId="169" formatCode="0.000"/>
    <numFmt numFmtId="170" formatCode="0.0%"/>
    <numFmt numFmtId="171" formatCode="_ * #,##0_ ;_ * \-#,##0_ ;_ * &quot;-&quot;??_ ;_ @_ "/>
    <numFmt numFmtId="172" formatCode="[$R-1C09]#,##0.00;\-[$R-1C09]#,##0.00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Engravers MT"/>
      <family val="1"/>
    </font>
    <font>
      <sz val="10"/>
      <name val="Arial"/>
      <family val="2"/>
    </font>
    <font>
      <b/>
      <sz val="8"/>
      <name val="Arial Black"/>
      <family val="2"/>
    </font>
    <font>
      <sz val="12"/>
      <name val="Arial"/>
      <family val="2"/>
    </font>
    <font>
      <b/>
      <u/>
      <sz val="8"/>
      <name val="Arial"/>
      <family val="2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u/>
      <sz val="12"/>
      <name val="Arial"/>
      <family val="2"/>
    </font>
    <font>
      <u/>
      <sz val="10"/>
      <color theme="10"/>
      <name val="Arial"/>
      <family val="2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28"/>
      <name val="Calibri"/>
      <family val="2"/>
      <scheme val="minor"/>
    </font>
    <font>
      <b/>
      <sz val="22"/>
      <name val="Calibri"/>
      <family val="2"/>
      <scheme val="minor"/>
    </font>
    <font>
      <b/>
      <u/>
      <sz val="12"/>
      <name val="Calibri"/>
      <family val="2"/>
      <scheme val="minor"/>
    </font>
    <font>
      <sz val="14"/>
      <name val="Calibri"/>
      <family val="2"/>
      <scheme val="minor"/>
    </font>
    <font>
      <sz val="10"/>
      <color theme="10"/>
      <name val="Arial"/>
      <family val="2"/>
    </font>
    <font>
      <sz val="10"/>
      <name val="Arial"/>
      <family val="2"/>
    </font>
    <font>
      <b/>
      <sz val="14"/>
      <color rgb="FFFF0000"/>
      <name val="Calibri"/>
      <family val="2"/>
      <scheme val="minor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166" fontId="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/>
    <xf numFmtId="0" fontId="7" fillId="0" borderId="0"/>
    <xf numFmtId="166" fontId="7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9" fontId="35" fillId="0" borderId="0" applyFont="0" applyFill="0" applyBorder="0" applyAlignment="0" applyProtection="0"/>
  </cellStyleXfs>
  <cellXfs count="223">
    <xf numFmtId="0" fontId="0" fillId="0" borderId="0" xfId="0"/>
    <xf numFmtId="0" fontId="15" fillId="0" borderId="0" xfId="0" applyFont="1"/>
    <xf numFmtId="0" fontId="0" fillId="0" borderId="0" xfId="0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14" fillId="0" borderId="0" xfId="0" applyFont="1"/>
    <xf numFmtId="0" fontId="18" fillId="0" borderId="0" xfId="0" applyFont="1"/>
    <xf numFmtId="0" fontId="23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167" fontId="0" fillId="0" borderId="0" xfId="0" applyNumberFormat="1" applyAlignment="1">
      <alignment horizontal="center" vertical="center"/>
    </xf>
    <xf numFmtId="0" fontId="16" fillId="0" borderId="0" xfId="0" applyFont="1"/>
    <xf numFmtId="168" fontId="0" fillId="0" borderId="0" xfId="0" applyNumberFormat="1"/>
    <xf numFmtId="0" fontId="24" fillId="0" borderId="0" xfId="0" applyFont="1"/>
    <xf numFmtId="1" fontId="0" fillId="0" borderId="0" xfId="0" applyNumberFormat="1"/>
    <xf numFmtId="0" fontId="16" fillId="0" borderId="0" xfId="1" applyNumberFormat="1" applyFont="1" applyFill="1"/>
    <xf numFmtId="166" fontId="0" fillId="0" borderId="0" xfId="0" applyNumberFormat="1"/>
    <xf numFmtId="166" fontId="0" fillId="0" borderId="0" xfId="1" applyFont="1" applyFill="1"/>
    <xf numFmtId="166" fontId="0" fillId="0" borderId="0" xfId="1" applyFont="1"/>
    <xf numFmtId="168" fontId="8" fillId="0" borderId="0" xfId="0" applyNumberFormat="1" applyFont="1"/>
    <xf numFmtId="0" fontId="8" fillId="0" borderId="0" xfId="0" applyFont="1"/>
    <xf numFmtId="167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20" fillId="0" borderId="6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" fontId="10" fillId="0" borderId="2" xfId="0" applyNumberFormat="1" applyFont="1" applyBorder="1" applyAlignment="1">
      <alignment horizontal="center" vertical="center"/>
    </xf>
    <xf numFmtId="167" fontId="10" fillId="2" borderId="2" xfId="0" applyNumberFormat="1" applyFont="1" applyFill="1" applyBorder="1" applyAlignment="1">
      <alignment horizontal="center" vertical="center"/>
    </xf>
    <xf numFmtId="0" fontId="29" fillId="2" borderId="0" xfId="0" applyFont="1" applyFill="1"/>
    <xf numFmtId="0" fontId="24" fillId="2" borderId="0" xfId="0" applyFont="1" applyFill="1"/>
    <xf numFmtId="0" fontId="24" fillId="2" borderId="0" xfId="0" applyFont="1" applyFill="1" applyAlignment="1">
      <alignment horizontal="center"/>
    </xf>
    <xf numFmtId="167" fontId="10" fillId="0" borderId="2" xfId="0" applyNumberFormat="1" applyFont="1" applyBorder="1" applyAlignment="1">
      <alignment horizontal="center" vertical="center"/>
    </xf>
    <xf numFmtId="0" fontId="9" fillId="0" borderId="0" xfId="0" applyFont="1"/>
    <xf numFmtId="0" fontId="30" fillId="2" borderId="0" xfId="0" applyFont="1" applyFill="1" applyAlignment="1">
      <alignment horizontal="center"/>
    </xf>
    <xf numFmtId="0" fontId="31" fillId="2" borderId="0" xfId="0" applyFont="1" applyFill="1"/>
    <xf numFmtId="49" fontId="10" fillId="0" borderId="2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left" vertical="center"/>
    </xf>
    <xf numFmtId="0" fontId="8" fillId="0" borderId="2" xfId="0" applyFont="1" applyBorder="1"/>
    <xf numFmtId="0" fontId="1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7" fillId="0" borderId="0" xfId="4"/>
    <xf numFmtId="0" fontId="14" fillId="0" borderId="0" xfId="4" applyFont="1"/>
    <xf numFmtId="0" fontId="7" fillId="0" borderId="2" xfId="4" applyBorder="1"/>
    <xf numFmtId="2" fontId="7" fillId="0" borderId="2" xfId="4" quotePrefix="1" applyNumberFormat="1" applyBorder="1"/>
    <xf numFmtId="0" fontId="7" fillId="0" borderId="2" xfId="4" quotePrefix="1" applyBorder="1"/>
    <xf numFmtId="1" fontId="7" fillId="0" borderId="2" xfId="4" quotePrefix="1" applyNumberFormat="1" applyBorder="1" applyAlignment="1">
      <alignment horizontal="left"/>
    </xf>
    <xf numFmtId="1" fontId="7" fillId="0" borderId="2" xfId="4" applyNumberFormat="1" applyBorder="1" applyAlignment="1">
      <alignment horizontal="left"/>
    </xf>
    <xf numFmtId="0" fontId="20" fillId="6" borderId="2" xfId="0" applyFont="1" applyFill="1" applyBorder="1" applyAlignment="1">
      <alignment horizontal="center" vertical="center"/>
    </xf>
    <xf numFmtId="166" fontId="8" fillId="0" borderId="0" xfId="0" applyNumberFormat="1" applyFont="1"/>
    <xf numFmtId="1" fontId="8" fillId="0" borderId="0" xfId="0" applyNumberFormat="1" applyFont="1" applyAlignment="1">
      <alignment horizontal="left"/>
    </xf>
    <xf numFmtId="0" fontId="6" fillId="0" borderId="2" xfId="4" quotePrefix="1" applyFont="1" applyBorder="1"/>
    <xf numFmtId="0" fontId="6" fillId="0" borderId="2" xfId="6" quotePrefix="1" applyBorder="1"/>
    <xf numFmtId="0" fontId="6" fillId="0" borderId="0" xfId="6" quotePrefix="1"/>
    <xf numFmtId="1" fontId="11" fillId="6" borderId="2" xfId="0" applyNumberFormat="1" applyFont="1" applyFill="1" applyBorder="1" applyAlignment="1">
      <alignment horizontal="left" vertical="center"/>
    </xf>
    <xf numFmtId="0" fontId="9" fillId="6" borderId="2" xfId="0" applyFont="1" applyFill="1" applyBorder="1"/>
    <xf numFmtId="166" fontId="8" fillId="0" borderId="0" xfId="1" applyFont="1" applyFill="1"/>
    <xf numFmtId="0" fontId="34" fillId="0" borderId="2" xfId="2" applyFont="1" applyBorder="1" applyAlignment="1">
      <alignment horizontal="center" vertical="center"/>
    </xf>
    <xf numFmtId="0" fontId="21" fillId="6" borderId="5" xfId="0" applyFont="1" applyFill="1" applyBorder="1" applyAlignment="1">
      <alignment horizontal="center" vertical="center"/>
    </xf>
    <xf numFmtId="0" fontId="21" fillId="6" borderId="9" xfId="0" applyFont="1" applyFill="1" applyBorder="1" applyAlignment="1">
      <alignment vertical="center"/>
    </xf>
    <xf numFmtId="0" fontId="21" fillId="6" borderId="5" xfId="0" applyFont="1" applyFill="1" applyBorder="1" applyAlignment="1">
      <alignment vertical="center"/>
    </xf>
    <xf numFmtId="0" fontId="21" fillId="6" borderId="1" xfId="0" applyFont="1" applyFill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167" fontId="10" fillId="0" borderId="3" xfId="0" applyNumberFormat="1" applyFont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67" fontId="10" fillId="0" borderId="6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0" fontId="34" fillId="2" borderId="3" xfId="2" applyFont="1" applyFill="1" applyBorder="1" applyAlignment="1">
      <alignment horizontal="center" vertical="center"/>
    </xf>
    <xf numFmtId="169" fontId="0" fillId="0" borderId="2" xfId="0" applyNumberFormat="1" applyBorder="1"/>
    <xf numFmtId="0" fontId="30" fillId="2" borderId="0" xfId="0" applyFont="1" applyFill="1" applyProtection="1">
      <protection locked="0"/>
    </xf>
    <xf numFmtId="0" fontId="31" fillId="2" borderId="0" xfId="0" applyFont="1" applyFill="1" applyProtection="1">
      <protection locked="0"/>
    </xf>
    <xf numFmtId="0" fontId="29" fillId="2" borderId="0" xfId="0" applyFont="1" applyFill="1" applyProtection="1">
      <protection locked="0"/>
    </xf>
    <xf numFmtId="0" fontId="30" fillId="2" borderId="0" xfId="0" applyFont="1" applyFill="1" applyAlignment="1" applyProtection="1">
      <alignment horizontal="center"/>
      <protection locked="0"/>
    </xf>
    <xf numFmtId="0" fontId="24" fillId="2" borderId="0" xfId="0" applyFont="1" applyFill="1" applyProtection="1">
      <protection locked="0"/>
    </xf>
    <xf numFmtId="0" fontId="24" fillId="2" borderId="0" xfId="0" applyFont="1" applyFill="1" applyAlignment="1" applyProtection="1">
      <alignment horizontal="center"/>
      <protection locked="0"/>
    </xf>
    <xf numFmtId="0" fontId="27" fillId="4" borderId="6" xfId="0" applyFont="1" applyFill="1" applyBorder="1" applyProtection="1">
      <protection locked="0"/>
    </xf>
    <xf numFmtId="0" fontId="27" fillId="2" borderId="3" xfId="0" applyFont="1" applyFill="1" applyBorder="1" applyAlignment="1" applyProtection="1">
      <alignment horizontal="left"/>
      <protection locked="0"/>
    </xf>
    <xf numFmtId="0" fontId="27" fillId="2" borderId="0" xfId="0" applyFont="1" applyFill="1" applyProtection="1">
      <protection locked="0"/>
    </xf>
    <xf numFmtId="0" fontId="27" fillId="4" borderId="11" xfId="0" applyFont="1" applyFill="1" applyBorder="1" applyProtection="1">
      <protection locked="0"/>
    </xf>
    <xf numFmtId="0" fontId="27" fillId="2" borderId="2" xfId="0" applyFont="1" applyFill="1" applyBorder="1" applyAlignment="1" applyProtection="1">
      <alignment horizontal="left"/>
      <protection locked="0"/>
    </xf>
    <xf numFmtId="0" fontId="27" fillId="4" borderId="3" xfId="0" applyFont="1" applyFill="1" applyBorder="1" applyProtection="1">
      <protection locked="0"/>
    </xf>
    <xf numFmtId="14" fontId="27" fillId="2" borderId="6" xfId="0" applyNumberFormat="1" applyFont="1" applyFill="1" applyBorder="1" applyAlignment="1" applyProtection="1">
      <alignment horizontal="left"/>
      <protection locked="0"/>
    </xf>
    <xf numFmtId="0" fontId="28" fillId="2" borderId="0" xfId="0" applyFont="1" applyFill="1" applyAlignment="1" applyProtection="1">
      <alignment horizontal="center"/>
      <protection locked="0"/>
    </xf>
    <xf numFmtId="0" fontId="22" fillId="2" borderId="8" xfId="0" applyFont="1" applyFill="1" applyBorder="1" applyAlignment="1" applyProtection="1">
      <alignment horizontal="center"/>
      <protection locked="0"/>
    </xf>
    <xf numFmtId="0" fontId="27" fillId="2" borderId="1" xfId="0" applyFont="1" applyFill="1" applyBorder="1" applyAlignment="1" applyProtection="1">
      <alignment horizontal="left"/>
      <protection locked="0"/>
    </xf>
    <xf numFmtId="0" fontId="27" fillId="4" borderId="13" xfId="0" applyFont="1" applyFill="1" applyBorder="1" applyProtection="1">
      <protection locked="0"/>
    </xf>
    <xf numFmtId="0" fontId="27" fillId="4" borderId="14" xfId="0" applyFont="1" applyFill="1" applyBorder="1" applyProtection="1">
      <protection locked="0"/>
    </xf>
    <xf numFmtId="0" fontId="27" fillId="4" borderId="12" xfId="0" applyFont="1" applyFill="1" applyBorder="1" applyProtection="1">
      <protection locked="0"/>
    </xf>
    <xf numFmtId="0" fontId="27" fillId="4" borderId="15" xfId="0" applyFont="1" applyFill="1" applyBorder="1" applyProtection="1">
      <protection locked="0"/>
    </xf>
    <xf numFmtId="49" fontId="27" fillId="2" borderId="2" xfId="0" applyNumberFormat="1" applyFont="1" applyFill="1" applyBorder="1" applyAlignment="1" applyProtection="1">
      <alignment horizontal="left"/>
      <protection locked="0"/>
    </xf>
    <xf numFmtId="0" fontId="27" fillId="4" borderId="16" xfId="0" applyFont="1" applyFill="1" applyBorder="1" applyProtection="1">
      <protection locked="0"/>
    </xf>
    <xf numFmtId="0" fontId="27" fillId="4" borderId="4" xfId="0" applyFont="1" applyFill="1" applyBorder="1" applyProtection="1">
      <protection locked="0"/>
    </xf>
    <xf numFmtId="0" fontId="27" fillId="2" borderId="12" xfId="3" applyFont="1" applyFill="1" applyBorder="1" applyAlignment="1" applyProtection="1">
      <alignment horizontal="left"/>
      <protection locked="0"/>
    </xf>
    <xf numFmtId="0" fontId="27" fillId="2" borderId="0" xfId="3" applyFont="1" applyFill="1" applyAlignment="1" applyProtection="1">
      <alignment horizontal="left"/>
      <protection locked="0"/>
    </xf>
    <xf numFmtId="0" fontId="27" fillId="2" borderId="0" xfId="3" applyFont="1" applyFill="1" applyProtection="1">
      <protection locked="0"/>
    </xf>
    <xf numFmtId="0" fontId="27" fillId="2" borderId="15" xfId="3" applyFont="1" applyFill="1" applyBorder="1" applyProtection="1">
      <protection locked="0"/>
    </xf>
    <xf numFmtId="0" fontId="27" fillId="2" borderId="12" xfId="3" applyFont="1" applyFill="1" applyBorder="1" applyProtection="1">
      <protection locked="0"/>
    </xf>
    <xf numFmtId="0" fontId="27" fillId="2" borderId="16" xfId="3" applyFont="1" applyFill="1" applyBorder="1" applyAlignment="1" applyProtection="1">
      <alignment horizontal="left"/>
      <protection locked="0"/>
    </xf>
    <xf numFmtId="0" fontId="27" fillId="2" borderId="7" xfId="3" applyFont="1" applyFill="1" applyBorder="1" applyAlignment="1" applyProtection="1">
      <alignment horizontal="left"/>
      <protection locked="0"/>
    </xf>
    <xf numFmtId="0" fontId="27" fillId="2" borderId="7" xfId="3" applyFont="1" applyFill="1" applyBorder="1" applyProtection="1">
      <protection locked="0"/>
    </xf>
    <xf numFmtId="0" fontId="27" fillId="2" borderId="4" xfId="3" applyFont="1" applyFill="1" applyBorder="1" applyProtection="1">
      <protection locked="0"/>
    </xf>
    <xf numFmtId="0" fontId="27" fillId="2" borderId="0" xfId="0" applyFont="1" applyFill="1" applyAlignment="1" applyProtection="1">
      <alignment horizontal="center" vertical="center"/>
      <protection locked="0"/>
    </xf>
    <xf numFmtId="0" fontId="28" fillId="0" borderId="2" xfId="0" applyFont="1" applyBorder="1" applyAlignment="1" applyProtection="1">
      <alignment horizontal="center" vertical="center"/>
      <protection locked="0"/>
    </xf>
    <xf numFmtId="0" fontId="28" fillId="0" borderId="5" xfId="0" applyFont="1" applyBorder="1" applyAlignment="1" applyProtection="1">
      <alignment horizontal="center" vertical="center"/>
      <protection locked="0"/>
    </xf>
    <xf numFmtId="0" fontId="28" fillId="0" borderId="9" xfId="0" applyFont="1" applyBorder="1" applyAlignment="1" applyProtection="1">
      <alignment horizontal="center" vertical="center"/>
      <protection locked="0"/>
    </xf>
    <xf numFmtId="0" fontId="28" fillId="3" borderId="2" xfId="0" applyFont="1" applyFill="1" applyBorder="1" applyAlignment="1" applyProtection="1">
      <alignment horizontal="center" vertical="center"/>
      <protection locked="0"/>
    </xf>
    <xf numFmtId="0" fontId="24" fillId="0" borderId="2" xfId="0" applyFont="1" applyBorder="1" applyAlignment="1" applyProtection="1">
      <alignment vertical="center"/>
      <protection locked="0"/>
    </xf>
    <xf numFmtId="0" fontId="24" fillId="2" borderId="9" xfId="0" applyFont="1" applyFill="1" applyBorder="1" applyAlignment="1" applyProtection="1">
      <alignment horizontal="center"/>
      <protection locked="0"/>
    </xf>
    <xf numFmtId="166" fontId="29" fillId="2" borderId="2" xfId="1" applyFont="1" applyFill="1" applyBorder="1" applyProtection="1">
      <protection locked="0"/>
    </xf>
    <xf numFmtId="0" fontId="27" fillId="2" borderId="0" xfId="0" applyFont="1" applyFill="1" applyAlignment="1" applyProtection="1">
      <alignment horizontal="center"/>
      <protection locked="0"/>
    </xf>
    <xf numFmtId="0" fontId="28" fillId="2" borderId="0" xfId="0" applyFont="1" applyFill="1" applyAlignment="1" applyProtection="1">
      <alignment horizontal="center" vertical="center" wrapText="1"/>
      <protection locked="0"/>
    </xf>
    <xf numFmtId="0" fontId="29" fillId="2" borderId="0" xfId="0" applyFont="1" applyFill="1" applyAlignment="1" applyProtection="1">
      <alignment horizontal="center"/>
      <protection locked="0"/>
    </xf>
    <xf numFmtId="170" fontId="29" fillId="2" borderId="0" xfId="8" applyNumberFormat="1" applyFont="1" applyFill="1" applyBorder="1" applyProtection="1">
      <protection locked="0"/>
    </xf>
    <xf numFmtId="0" fontId="27" fillId="2" borderId="13" xfId="0" applyFont="1" applyFill="1" applyBorder="1" applyProtection="1">
      <protection locked="0"/>
    </xf>
    <xf numFmtId="0" fontId="29" fillId="2" borderId="8" xfId="0" applyFont="1" applyFill="1" applyBorder="1" applyProtection="1">
      <protection locked="0"/>
    </xf>
    <xf numFmtId="0" fontId="27" fillId="2" borderId="8" xfId="0" applyFont="1" applyFill="1" applyBorder="1" applyAlignment="1" applyProtection="1">
      <alignment horizontal="center"/>
      <protection locked="0"/>
    </xf>
    <xf numFmtId="0" fontId="29" fillId="2" borderId="14" xfId="0" applyFont="1" applyFill="1" applyBorder="1" applyProtection="1">
      <protection locked="0"/>
    </xf>
    <xf numFmtId="0" fontId="27" fillId="2" borderId="12" xfId="0" applyFont="1" applyFill="1" applyBorder="1" applyProtection="1">
      <protection locked="0"/>
    </xf>
    <xf numFmtId="0" fontId="27" fillId="2" borderId="15" xfId="0" applyFont="1" applyFill="1" applyBorder="1" applyAlignment="1" applyProtection="1">
      <alignment horizontal="center"/>
      <protection locked="0"/>
    </xf>
    <xf numFmtId="9" fontId="29" fillId="2" borderId="0" xfId="8" applyFont="1" applyFill="1" applyBorder="1" applyProtection="1">
      <protection locked="0"/>
    </xf>
    <xf numFmtId="0" fontId="27" fillId="2" borderId="16" xfId="0" applyFont="1" applyFill="1" applyBorder="1" applyProtection="1">
      <protection locked="0"/>
    </xf>
    <xf numFmtId="0" fontId="29" fillId="2" borderId="7" xfId="0" applyFont="1" applyFill="1" applyBorder="1" applyProtection="1">
      <protection locked="0"/>
    </xf>
    <xf numFmtId="0" fontId="27" fillId="2" borderId="4" xfId="0" applyFont="1" applyFill="1" applyBorder="1" applyAlignment="1" applyProtection="1">
      <alignment horizontal="center"/>
      <protection locked="0"/>
    </xf>
    <xf numFmtId="1" fontId="24" fillId="0" borderId="5" xfId="0" applyNumberFormat="1" applyFont="1" applyBorder="1" applyAlignment="1">
      <alignment horizontal="center" vertical="center"/>
    </xf>
    <xf numFmtId="165" fontId="24" fillId="2" borderId="2" xfId="0" applyNumberFormat="1" applyFont="1" applyFill="1" applyBorder="1" applyAlignment="1">
      <alignment horizontal="right"/>
    </xf>
    <xf numFmtId="9" fontId="21" fillId="2" borderId="2" xfId="0" applyNumberFormat="1" applyFont="1" applyFill="1" applyBorder="1" applyAlignment="1">
      <alignment horizontal="right" vertical="center"/>
    </xf>
    <xf numFmtId="0" fontId="21" fillId="2" borderId="2" xfId="0" applyFont="1" applyFill="1" applyBorder="1" applyAlignment="1">
      <alignment horizontal="right" vertical="center"/>
    </xf>
    <xf numFmtId="0" fontId="21" fillId="2" borderId="2" xfId="0" applyFont="1" applyFill="1" applyBorder="1" applyAlignment="1">
      <alignment horizontal="right"/>
    </xf>
    <xf numFmtId="0" fontId="21" fillId="7" borderId="17" xfId="0" applyFont="1" applyFill="1" applyBorder="1" applyAlignment="1">
      <alignment horizontal="center" vertical="center"/>
    </xf>
    <xf numFmtId="164" fontId="21" fillId="7" borderId="10" xfId="0" applyNumberFormat="1" applyFont="1" applyFill="1" applyBorder="1" applyAlignment="1" applyProtection="1">
      <alignment horizontal="center"/>
      <protection locked="0"/>
    </xf>
    <xf numFmtId="165" fontId="21" fillId="7" borderId="10" xfId="0" applyNumberFormat="1" applyFont="1" applyFill="1" applyBorder="1"/>
    <xf numFmtId="0" fontId="22" fillId="7" borderId="9" xfId="0" applyFont="1" applyFill="1" applyBorder="1" applyProtection="1">
      <protection locked="0"/>
    </xf>
    <xf numFmtId="0" fontId="22" fillId="7" borderId="5" xfId="0" applyFont="1" applyFill="1" applyBorder="1" applyProtection="1">
      <protection locked="0"/>
    </xf>
    <xf numFmtId="0" fontId="22" fillId="7" borderId="1" xfId="0" applyFont="1" applyFill="1" applyBorder="1" applyProtection="1">
      <protection locked="0"/>
    </xf>
    <xf numFmtId="170" fontId="21" fillId="7" borderId="2" xfId="8" applyNumberFormat="1" applyFont="1" applyFill="1" applyBorder="1" applyProtection="1"/>
    <xf numFmtId="165" fontId="21" fillId="7" borderId="2" xfId="0" applyNumberFormat="1" applyFont="1" applyFill="1" applyBorder="1"/>
    <xf numFmtId="44" fontId="21" fillId="7" borderId="2" xfId="0" applyNumberFormat="1" applyFont="1" applyFill="1" applyBorder="1"/>
    <xf numFmtId="0" fontId="21" fillId="6" borderId="5" xfId="3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172" fontId="0" fillId="0" borderId="0" xfId="0" applyNumberFormat="1" applyAlignment="1">
      <alignment horizontal="center" vertical="center"/>
    </xf>
    <xf numFmtId="0" fontId="6" fillId="0" borderId="11" xfId="6" applyBorder="1"/>
    <xf numFmtId="0" fontId="5" fillId="0" borderId="2" xfId="4" quotePrefix="1" applyFont="1" applyBorder="1"/>
    <xf numFmtId="2" fontId="5" fillId="0" borderId="2" xfId="4" quotePrefix="1" applyNumberFormat="1" applyFont="1" applyBorder="1"/>
    <xf numFmtId="0" fontId="5" fillId="0" borderId="2" xfId="6" quotePrefix="1" applyFont="1" applyBorder="1"/>
    <xf numFmtId="0" fontId="4" fillId="0" borderId="2" xfId="4" quotePrefix="1" applyFont="1" applyBorder="1"/>
    <xf numFmtId="0" fontId="3" fillId="0" borderId="2" xfId="4" quotePrefix="1" applyFont="1" applyBorder="1"/>
    <xf numFmtId="0" fontId="3" fillId="0" borderId="2" xfId="6" quotePrefix="1" applyFont="1" applyBorder="1"/>
    <xf numFmtId="0" fontId="2" fillId="0" borderId="2" xfId="4" quotePrefix="1" applyFont="1" applyBorder="1"/>
    <xf numFmtId="0" fontId="2" fillId="0" borderId="2" xfId="6" quotePrefix="1" applyFont="1" applyBorder="1"/>
    <xf numFmtId="0" fontId="1" fillId="0" borderId="2" xfId="4" quotePrefix="1" applyFont="1" applyBorder="1"/>
    <xf numFmtId="0" fontId="1" fillId="0" borderId="2" xfId="6" quotePrefix="1" applyFont="1" applyBorder="1"/>
    <xf numFmtId="0" fontId="36" fillId="6" borderId="9" xfId="0" applyFont="1" applyFill="1" applyBorder="1" applyAlignment="1">
      <alignment horizontal="center"/>
    </xf>
    <xf numFmtId="0" fontId="36" fillId="6" borderId="1" xfId="0" applyFont="1" applyFill="1" applyBorder="1" applyAlignment="1">
      <alignment horizontal="center"/>
    </xf>
    <xf numFmtId="0" fontId="27" fillId="2" borderId="8" xfId="0" applyFont="1" applyFill="1" applyBorder="1" applyAlignment="1" applyProtection="1">
      <alignment horizontal="left" vertical="center"/>
      <protection locked="0"/>
    </xf>
    <xf numFmtId="0" fontId="27" fillId="2" borderId="7" xfId="0" applyFont="1" applyFill="1" applyBorder="1" applyAlignment="1" applyProtection="1">
      <alignment horizontal="left" vertical="center"/>
      <protection locked="0"/>
    </xf>
    <xf numFmtId="0" fontId="22" fillId="2" borderId="9" xfId="0" applyFont="1" applyFill="1" applyBorder="1" applyAlignment="1" applyProtection="1">
      <alignment horizontal="center"/>
      <protection locked="0"/>
    </xf>
    <xf numFmtId="0" fontId="22" fillId="2" borderId="5" xfId="0" applyFont="1" applyFill="1" applyBorder="1" applyAlignment="1" applyProtection="1">
      <alignment horizontal="center"/>
      <protection locked="0"/>
    </xf>
    <xf numFmtId="0" fontId="22" fillId="2" borderId="1" xfId="0" applyFont="1" applyFill="1" applyBorder="1" applyAlignment="1" applyProtection="1">
      <alignment horizontal="center"/>
      <protection locked="0"/>
    </xf>
    <xf numFmtId="0" fontId="27" fillId="2" borderId="5" xfId="0" applyFont="1" applyFill="1" applyBorder="1" applyAlignment="1" applyProtection="1">
      <alignment horizontal="left"/>
      <protection locked="0"/>
    </xf>
    <xf numFmtId="0" fontId="27" fillId="2" borderId="1" xfId="0" applyFont="1" applyFill="1" applyBorder="1" applyAlignment="1" applyProtection="1">
      <alignment horizontal="left"/>
      <protection locked="0"/>
    </xf>
    <xf numFmtId="0" fontId="32" fillId="2" borderId="9" xfId="3" applyFont="1" applyFill="1" applyBorder="1" applyAlignment="1" applyProtection="1">
      <alignment horizontal="center"/>
      <protection locked="0"/>
    </xf>
    <xf numFmtId="0" fontId="32" fillId="2" borderId="5" xfId="3" applyFont="1" applyFill="1" applyBorder="1" applyAlignment="1" applyProtection="1">
      <alignment horizontal="center"/>
      <protection locked="0"/>
    </xf>
    <xf numFmtId="0" fontId="32" fillId="2" borderId="1" xfId="3" applyFont="1" applyFill="1" applyBorder="1" applyAlignment="1" applyProtection="1">
      <alignment horizontal="center"/>
      <protection locked="0"/>
    </xf>
    <xf numFmtId="1" fontId="24" fillId="0" borderId="9" xfId="0" applyNumberFormat="1" applyFont="1" applyBorder="1" applyAlignment="1" applyProtection="1">
      <alignment horizontal="left" vertical="center"/>
      <protection locked="0"/>
    </xf>
    <xf numFmtId="1" fontId="24" fillId="0" borderId="1" xfId="0" applyNumberFormat="1" applyFont="1" applyBorder="1" applyAlignment="1" applyProtection="1">
      <alignment horizontal="left" vertical="center"/>
      <protection locked="0"/>
    </xf>
    <xf numFmtId="0" fontId="28" fillId="0" borderId="9" xfId="0" applyFont="1" applyBorder="1" applyAlignment="1" applyProtection="1">
      <alignment horizontal="center" vertical="center"/>
      <protection locked="0"/>
    </xf>
    <xf numFmtId="0" fontId="28" fillId="0" borderId="1" xfId="0" applyFont="1" applyBorder="1" applyAlignment="1" applyProtection="1">
      <alignment horizontal="center" vertical="center"/>
      <protection locked="0"/>
    </xf>
    <xf numFmtId="0" fontId="28" fillId="7" borderId="9" xfId="0" applyFont="1" applyFill="1" applyBorder="1" applyAlignment="1" applyProtection="1">
      <alignment horizontal="center"/>
      <protection locked="0"/>
    </xf>
    <xf numFmtId="0" fontId="28" fillId="7" borderId="5" xfId="0" applyFont="1" applyFill="1" applyBorder="1" applyAlignment="1" applyProtection="1">
      <alignment horizontal="center"/>
      <protection locked="0"/>
    </xf>
    <xf numFmtId="0" fontId="28" fillId="7" borderId="1" xfId="0" applyFont="1" applyFill="1" applyBorder="1" applyAlignment="1" applyProtection="1">
      <alignment horizontal="center"/>
      <protection locked="0"/>
    </xf>
    <xf numFmtId="0" fontId="29" fillId="2" borderId="13" xfId="0" applyFont="1" applyFill="1" applyBorder="1" applyAlignment="1" applyProtection="1">
      <alignment horizontal="left" vertical="top"/>
      <protection locked="0"/>
    </xf>
    <xf numFmtId="0" fontId="29" fillId="2" borderId="8" xfId="0" applyFont="1" applyFill="1" applyBorder="1" applyAlignment="1" applyProtection="1">
      <alignment horizontal="left" vertical="top"/>
      <protection locked="0"/>
    </xf>
    <xf numFmtId="0" fontId="29" fillId="2" borderId="14" xfId="0" applyFont="1" applyFill="1" applyBorder="1" applyAlignment="1" applyProtection="1">
      <alignment horizontal="left" vertical="top"/>
      <protection locked="0"/>
    </xf>
    <xf numFmtId="0" fontId="29" fillId="2" borderId="12" xfId="0" applyFont="1" applyFill="1" applyBorder="1" applyAlignment="1" applyProtection="1">
      <alignment horizontal="left" vertical="top"/>
      <protection locked="0"/>
    </xf>
    <xf numFmtId="0" fontId="29" fillId="2" borderId="0" xfId="0" applyFont="1" applyFill="1" applyAlignment="1" applyProtection="1">
      <alignment horizontal="left" vertical="top"/>
      <protection locked="0"/>
    </xf>
    <xf numFmtId="0" fontId="29" fillId="2" borderId="15" xfId="0" applyFont="1" applyFill="1" applyBorder="1" applyAlignment="1" applyProtection="1">
      <alignment horizontal="left" vertical="top"/>
      <protection locked="0"/>
    </xf>
    <xf numFmtId="0" fontId="29" fillId="2" borderId="16" xfId="0" applyFont="1" applyFill="1" applyBorder="1" applyAlignment="1" applyProtection="1">
      <alignment horizontal="left" vertical="top"/>
      <protection locked="0"/>
    </xf>
    <xf numFmtId="0" fontId="29" fillId="2" borderId="7" xfId="0" applyFont="1" applyFill="1" applyBorder="1" applyAlignment="1" applyProtection="1">
      <alignment horizontal="left" vertical="top"/>
      <protection locked="0"/>
    </xf>
    <xf numFmtId="0" fontId="29" fillId="2" borderId="4" xfId="0" applyFont="1" applyFill="1" applyBorder="1" applyAlignment="1" applyProtection="1">
      <alignment horizontal="left" vertical="top"/>
      <protection locked="0"/>
    </xf>
    <xf numFmtId="0" fontId="22" fillId="7" borderId="9" xfId="0" applyFont="1" applyFill="1" applyBorder="1" applyAlignment="1">
      <alignment horizontal="center"/>
    </xf>
    <xf numFmtId="0" fontId="22" fillId="7" borderId="1" xfId="0" applyFont="1" applyFill="1" applyBorder="1" applyAlignment="1">
      <alignment horizontal="center"/>
    </xf>
    <xf numFmtId="0" fontId="27" fillId="2" borderId="0" xfId="0" applyFont="1" applyFill="1" applyAlignment="1" applyProtection="1">
      <alignment horizontal="center"/>
      <protection locked="0"/>
    </xf>
    <xf numFmtId="0" fontId="22" fillId="7" borderId="9" xfId="0" applyFont="1" applyFill="1" applyBorder="1" applyAlignment="1" applyProtection="1">
      <alignment horizontal="center"/>
      <protection locked="0"/>
    </xf>
    <xf numFmtId="0" fontId="22" fillId="7" borderId="5" xfId="0" applyFont="1" applyFill="1" applyBorder="1" applyAlignment="1" applyProtection="1">
      <alignment horizontal="center"/>
      <protection locked="0"/>
    </xf>
    <xf numFmtId="0" fontId="22" fillId="7" borderId="1" xfId="0" applyFont="1" applyFill="1" applyBorder="1" applyAlignment="1" applyProtection="1">
      <alignment horizontal="center"/>
      <protection locked="0"/>
    </xf>
    <xf numFmtId="171" fontId="22" fillId="2" borderId="9" xfId="0" applyNumberFormat="1" applyFont="1" applyFill="1" applyBorder="1" applyAlignment="1">
      <alignment horizontal="center"/>
    </xf>
    <xf numFmtId="171" fontId="22" fillId="2" borderId="1" xfId="0" applyNumberFormat="1" applyFont="1" applyFill="1" applyBorder="1" applyAlignment="1">
      <alignment horizontal="center"/>
    </xf>
    <xf numFmtId="0" fontId="21" fillId="7" borderId="9" xfId="0" applyFont="1" applyFill="1" applyBorder="1" applyAlignment="1" applyProtection="1">
      <alignment horizontal="right" vertical="center"/>
      <protection locked="0"/>
    </xf>
    <xf numFmtId="0" fontId="21" fillId="7" borderId="5" xfId="0" applyFont="1" applyFill="1" applyBorder="1" applyAlignment="1" applyProtection="1">
      <alignment horizontal="right" vertical="center"/>
      <protection locked="0"/>
    </xf>
    <xf numFmtId="0" fontId="21" fillId="7" borderId="1" xfId="0" applyFont="1" applyFill="1" applyBorder="1" applyAlignment="1" applyProtection="1">
      <alignment horizontal="right" vertical="center"/>
      <protection locked="0"/>
    </xf>
    <xf numFmtId="0" fontId="27" fillId="2" borderId="0" xfId="0" applyFont="1" applyFill="1" applyAlignment="1" applyProtection="1">
      <alignment horizontal="center" vertical="center"/>
      <protection locked="0"/>
    </xf>
    <xf numFmtId="0" fontId="31" fillId="2" borderId="0" xfId="0" applyFont="1" applyFill="1" applyAlignment="1" applyProtection="1">
      <alignment horizontal="left"/>
      <protection locked="0"/>
    </xf>
    <xf numFmtId="0" fontId="20" fillId="2" borderId="0" xfId="0" applyFont="1" applyFill="1" applyAlignment="1" applyProtection="1">
      <alignment horizontal="right"/>
      <protection locked="0"/>
    </xf>
    <xf numFmtId="0" fontId="31" fillId="2" borderId="0" xfId="0" applyFont="1" applyFill="1" applyAlignment="1" applyProtection="1">
      <alignment horizontal="right"/>
      <protection locked="0"/>
    </xf>
    <xf numFmtId="0" fontId="24" fillId="2" borderId="0" xfId="0" applyFont="1" applyFill="1" applyAlignment="1" applyProtection="1">
      <alignment horizontal="left"/>
      <protection locked="0"/>
    </xf>
    <xf numFmtId="0" fontId="27" fillId="4" borderId="13" xfId="0" applyFont="1" applyFill="1" applyBorder="1" applyAlignment="1" applyProtection="1">
      <alignment horizontal="left"/>
      <protection locked="0"/>
    </xf>
    <xf numFmtId="0" fontId="27" fillId="4" borderId="14" xfId="0" applyFont="1" applyFill="1" applyBorder="1" applyAlignment="1" applyProtection="1">
      <alignment horizontal="left"/>
      <protection locked="0"/>
    </xf>
    <xf numFmtId="0" fontId="27" fillId="4" borderId="12" xfId="0" applyFont="1" applyFill="1" applyBorder="1" applyAlignment="1" applyProtection="1">
      <alignment horizontal="left"/>
      <protection locked="0"/>
    </xf>
    <xf numFmtId="0" fontId="27" fillId="4" borderId="15" xfId="0" applyFont="1" applyFill="1" applyBorder="1" applyAlignment="1" applyProtection="1">
      <alignment horizontal="left"/>
      <protection locked="0"/>
    </xf>
    <xf numFmtId="0" fontId="27" fillId="4" borderId="16" xfId="0" applyFont="1" applyFill="1" applyBorder="1" applyAlignment="1" applyProtection="1">
      <alignment horizontal="left"/>
      <protection locked="0"/>
    </xf>
    <xf numFmtId="0" fontId="27" fillId="4" borderId="4" xfId="0" applyFont="1" applyFill="1" applyBorder="1" applyAlignment="1" applyProtection="1">
      <alignment horizontal="left"/>
      <protection locked="0"/>
    </xf>
    <xf numFmtId="0" fontId="29" fillId="5" borderId="13" xfId="0" applyFont="1" applyFill="1" applyBorder="1" applyAlignment="1" applyProtection="1">
      <alignment horizontal="center" vertical="center" wrapText="1"/>
      <protection locked="0"/>
    </xf>
    <xf numFmtId="0" fontId="29" fillId="5" borderId="14" xfId="0" applyFont="1" applyFill="1" applyBorder="1" applyAlignment="1" applyProtection="1">
      <alignment horizontal="center" vertical="center" wrapText="1"/>
      <protection locked="0"/>
    </xf>
    <xf numFmtId="0" fontId="29" fillId="5" borderId="12" xfId="0" applyFont="1" applyFill="1" applyBorder="1" applyAlignment="1" applyProtection="1">
      <alignment horizontal="center" vertical="center" wrapText="1"/>
      <protection locked="0"/>
    </xf>
    <xf numFmtId="0" fontId="29" fillId="5" borderId="15" xfId="0" applyFont="1" applyFill="1" applyBorder="1" applyAlignment="1" applyProtection="1">
      <alignment horizontal="center" vertical="center" wrapText="1"/>
      <protection locked="0"/>
    </xf>
    <xf numFmtId="0" fontId="29" fillId="5" borderId="16" xfId="0" applyFont="1" applyFill="1" applyBorder="1" applyAlignment="1" applyProtection="1">
      <alignment horizontal="center" vertical="center" wrapText="1"/>
      <protection locked="0"/>
    </xf>
    <xf numFmtId="0" fontId="29" fillId="5" borderId="4" xfId="0" applyFont="1" applyFill="1" applyBorder="1" applyAlignment="1" applyProtection="1">
      <alignment horizontal="center" vertical="center" wrapText="1"/>
      <protection locked="0"/>
    </xf>
    <xf numFmtId="0" fontId="31" fillId="2" borderId="0" xfId="0" applyFont="1" applyFill="1" applyAlignment="1">
      <alignment horizontal="center"/>
    </xf>
    <xf numFmtId="1" fontId="10" fillId="0" borderId="2" xfId="0" applyNumberFormat="1" applyFont="1" applyBorder="1" applyAlignment="1">
      <alignment horizontal="center" vertical="center"/>
    </xf>
    <xf numFmtId="0" fontId="20" fillId="2" borderId="0" xfId="0" applyFont="1" applyFill="1" applyAlignment="1">
      <alignment horizontal="center"/>
    </xf>
    <xf numFmtId="1" fontId="10" fillId="0" borderId="3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" fontId="10" fillId="0" borderId="6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20" fillId="2" borderId="0" xfId="0" applyFont="1" applyFill="1" applyAlignment="1">
      <alignment horizontal="right"/>
    </xf>
    <xf numFmtId="0" fontId="20" fillId="0" borderId="18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</cellXfs>
  <cellStyles count="9">
    <cellStyle name="Comma" xfId="1" builtinId="3"/>
    <cellStyle name="Comma 2" xfId="5" xr:uid="{00000000-0005-0000-0000-000001000000}"/>
    <cellStyle name="Comma 3" xfId="7" xr:uid="{00000000-0005-0000-0000-000002000000}"/>
    <cellStyle name="Hyperlink" xfId="2" builtinId="8"/>
    <cellStyle name="Normal" xfId="0" builtinId="0"/>
    <cellStyle name="Normal 2" xfId="3" xr:uid="{00000000-0005-0000-0000-000005000000}"/>
    <cellStyle name="Normal 3" xfId="4" xr:uid="{00000000-0005-0000-0000-000006000000}"/>
    <cellStyle name="Normal 4" xfId="6" xr:uid="{00000000-0005-0000-0000-000007000000}"/>
    <cellStyle name="Percent" xfId="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27</xdr:row>
          <xdr:rowOff>0</xdr:rowOff>
        </xdr:from>
        <xdr:to>
          <xdr:col>6</xdr:col>
          <xdr:colOff>0</xdr:colOff>
          <xdr:row>27</xdr:row>
          <xdr:rowOff>161925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27</xdr:row>
          <xdr:rowOff>0</xdr:rowOff>
        </xdr:from>
        <xdr:to>
          <xdr:col>6</xdr:col>
          <xdr:colOff>0</xdr:colOff>
          <xdr:row>27</xdr:row>
          <xdr:rowOff>142875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247650</xdr:colOff>
      <xdr:row>0</xdr:row>
      <xdr:rowOff>204511</xdr:rowOff>
    </xdr:from>
    <xdr:to>
      <xdr:col>1</xdr:col>
      <xdr:colOff>1727598</xdr:colOff>
      <xdr:row>3</xdr:row>
      <xdr:rowOff>219075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" y="204511"/>
          <a:ext cx="1479948" cy="95753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638175</xdr:colOff>
          <xdr:row>20</xdr:row>
          <xdr:rowOff>133350</xdr:rowOff>
        </xdr:from>
        <xdr:to>
          <xdr:col>1</xdr:col>
          <xdr:colOff>857250</xdr:colOff>
          <xdr:row>21</xdr:row>
          <xdr:rowOff>76200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809625</xdr:colOff>
          <xdr:row>20</xdr:row>
          <xdr:rowOff>133350</xdr:rowOff>
        </xdr:from>
        <xdr:to>
          <xdr:col>4</xdr:col>
          <xdr:colOff>1028700</xdr:colOff>
          <xdr:row>21</xdr:row>
          <xdr:rowOff>76200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1874044</xdr:colOff>
      <xdr:row>23</xdr:row>
      <xdr:rowOff>15000</xdr:rowOff>
    </xdr:from>
    <xdr:to>
      <xdr:col>1</xdr:col>
      <xdr:colOff>2012157</xdr:colOff>
      <xdr:row>23</xdr:row>
      <xdr:rowOff>208358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588419" y="5724047"/>
          <a:ext cx="138113" cy="193358"/>
        </a:xfrm>
        <a:prstGeom prst="downArrow">
          <a:avLst/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1077515</xdr:colOff>
      <xdr:row>22</xdr:row>
      <xdr:rowOff>20410</xdr:rowOff>
    </xdr:from>
    <xdr:to>
      <xdr:col>2</xdr:col>
      <xdr:colOff>666749</xdr:colOff>
      <xdr:row>22</xdr:row>
      <xdr:rowOff>217714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91890" y="5483678"/>
          <a:ext cx="1657520" cy="197304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ZA" sz="1000"/>
            <a:t>Please use drop-down list</a:t>
          </a:r>
        </a:p>
      </xdr:txBody>
    </xdr:sp>
    <xdr:clientData/>
  </xdr:twoCellAnchor>
  <xdr:twoCellAnchor>
    <xdr:from>
      <xdr:col>3</xdr:col>
      <xdr:colOff>790575</xdr:colOff>
      <xdr:row>23</xdr:row>
      <xdr:rowOff>9525</xdr:rowOff>
    </xdr:from>
    <xdr:to>
      <xdr:col>3</xdr:col>
      <xdr:colOff>928688</xdr:colOff>
      <xdr:row>23</xdr:row>
      <xdr:rowOff>202883</xdr:rowOff>
    </xdr:to>
    <xdr:sp macro="" textlink="">
      <xdr:nvSpPr>
        <xdr:cNvPr id="9" name="Down Arrow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229350" y="5715000"/>
          <a:ext cx="138113" cy="193358"/>
        </a:xfrm>
        <a:prstGeom prst="downArrow">
          <a:avLst/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65484</xdr:colOff>
      <xdr:row>22</xdr:row>
      <xdr:rowOff>18709</xdr:rowOff>
    </xdr:from>
    <xdr:to>
      <xdr:col>2</xdr:col>
      <xdr:colOff>1870984</xdr:colOff>
      <xdr:row>22</xdr:row>
      <xdr:rowOff>219415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779859" y="5471772"/>
          <a:ext cx="4067688" cy="200706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ZA" sz="1000">
              <a:solidFill>
                <a:srgbClr val="FF0000"/>
              </a:solidFill>
            </a:rPr>
            <a:t>Please use drop-down list below, you need to CLICK</a:t>
          </a:r>
          <a:r>
            <a:rPr lang="en-ZA" sz="1000" baseline="0">
              <a:solidFill>
                <a:srgbClr val="FF0000"/>
              </a:solidFill>
            </a:rPr>
            <a:t> into cell B25 to begin.</a:t>
          </a:r>
          <a:endParaRPr lang="en-ZA" sz="100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352425</xdr:rowOff>
    </xdr:from>
    <xdr:to>
      <xdr:col>0</xdr:col>
      <xdr:colOff>1238251</xdr:colOff>
      <xdr:row>3</xdr:row>
      <xdr:rowOff>136655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1" y="352425"/>
          <a:ext cx="1123950" cy="727205"/>
        </a:xfrm>
        <a:prstGeom prst="rect">
          <a:avLst/>
        </a:prstGeom>
      </xdr:spPr>
    </xdr:pic>
    <xdr:clientData/>
  </xdr:twoCellAnchor>
  <xdr:twoCellAnchor>
    <xdr:from>
      <xdr:col>2</xdr:col>
      <xdr:colOff>3819525</xdr:colOff>
      <xdr:row>6</xdr:row>
      <xdr:rowOff>28575</xdr:rowOff>
    </xdr:from>
    <xdr:to>
      <xdr:col>2</xdr:col>
      <xdr:colOff>3957638</xdr:colOff>
      <xdr:row>6</xdr:row>
      <xdr:rowOff>221933</xdr:rowOff>
    </xdr:to>
    <xdr:sp macro="" textlink="">
      <xdr:nvSpPr>
        <xdr:cNvPr id="4" name="Down Arrow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5353050" y="1809750"/>
          <a:ext cx="138113" cy="19335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2</xdr:col>
      <xdr:colOff>4010025</xdr:colOff>
      <xdr:row>6</xdr:row>
      <xdr:rowOff>9524</xdr:rowOff>
    </xdr:from>
    <xdr:to>
      <xdr:col>4</xdr:col>
      <xdr:colOff>552450</xdr:colOff>
      <xdr:row>6</xdr:row>
      <xdr:rowOff>257175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543550" y="1790699"/>
          <a:ext cx="2609850" cy="247651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ZA" sz="1000"/>
            <a:t>Click</a:t>
          </a:r>
          <a:r>
            <a:rPr lang="en-ZA" sz="1000" baseline="0"/>
            <a:t> on hyperlink to view title on website</a:t>
          </a:r>
          <a:endParaRPr lang="en-ZA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trumpeterpublishers.co.za/product/comprehension-workbook-4/" TargetMode="External"/><Relationship Id="rId21" Type="http://schemas.openxmlformats.org/officeDocument/2006/relationships/hyperlink" Target="https://www.trumpeterpublishers.co.za/product/simply-writing-wb-1-print/" TargetMode="External"/><Relationship Id="rId42" Type="http://schemas.openxmlformats.org/officeDocument/2006/relationships/hyperlink" Target="https://www.trumpeterpublishers.co.za/product/quick-phonics-wb2/" TargetMode="External"/><Relationship Id="rId47" Type="http://schemas.openxmlformats.org/officeDocument/2006/relationships/hyperlink" Target="https://www.trumpeterpublishers.co.za/product/developing-english-skills-wb-1/" TargetMode="External"/><Relationship Id="rId63" Type="http://schemas.openxmlformats.org/officeDocument/2006/relationships/hyperlink" Target="https://www.trumpeterpublishers.co.za/product/geniet-dit-wb-3/" TargetMode="External"/><Relationship Id="rId68" Type="http://schemas.openxmlformats.org/officeDocument/2006/relationships/hyperlink" Target="https://www.trumpeterpublishers.co.za/product/stap-vir-stap-afrikaans-werkboek-3/" TargetMode="External"/><Relationship Id="rId84" Type="http://schemas.openxmlformats.org/officeDocument/2006/relationships/hyperlink" Target="https://www.trumpeterpublishers.co.za/product/wiskunde-geniet-dit-wb2/" TargetMode="External"/><Relationship Id="rId89" Type="http://schemas.openxmlformats.org/officeDocument/2006/relationships/hyperlink" Target="https://www.trumpeterpublishers.co.za/product/bonds-tables-2345-10/" TargetMode="External"/><Relationship Id="rId112" Type="http://schemas.openxmlformats.org/officeDocument/2006/relationships/hyperlink" Target="https://www.trumpeterpublishers.co.za/product/trumpeter-english-step-by-step-workbook-1-additional-language/" TargetMode="External"/><Relationship Id="rId16" Type="http://schemas.openxmlformats.org/officeDocument/2006/relationships/hyperlink" Target="https://www.trumpeterpublishers.co.za/product/my-eerste-woordeboek/" TargetMode="External"/><Relationship Id="rId107" Type="http://schemas.openxmlformats.org/officeDocument/2006/relationships/hyperlink" Target="https://www.trumpeterpublishers.co.za/product/klanke-wb-2/" TargetMode="External"/><Relationship Id="rId11" Type="http://schemas.openxmlformats.org/officeDocument/2006/relationships/hyperlink" Target="https://www.trumpeterpublishers.co.za/product/pre-school-activity-teacher-guide/" TargetMode="External"/><Relationship Id="rId32" Type="http://schemas.openxmlformats.org/officeDocument/2006/relationships/hyperlink" Target="https://www.trumpeterpublishers.co.za/product/simply-phonics-wb-4-natalia/" TargetMode="External"/><Relationship Id="rId37" Type="http://schemas.openxmlformats.org/officeDocument/2006/relationships/hyperlink" Target="https://www.trumpeterpublishers.co.za/product/simply-the-best-phonics-workbook-1-natalia/" TargetMode="External"/><Relationship Id="rId53" Type="http://schemas.openxmlformats.org/officeDocument/2006/relationships/hyperlink" Target="https://www.trumpeterpublishers.co.za/product/trumpeter-english-step-by-step-workbook-1-additional-language/" TargetMode="External"/><Relationship Id="rId58" Type="http://schemas.openxmlformats.org/officeDocument/2006/relationships/hyperlink" Target="https://www.trumpeterpublishers.co.za/product/klanke-wb-3/" TargetMode="External"/><Relationship Id="rId74" Type="http://schemas.openxmlformats.org/officeDocument/2006/relationships/hyperlink" Target="https://www.trumpeterpublishers.co.za/product/simply-maths-wb-2/" TargetMode="External"/><Relationship Id="rId79" Type="http://schemas.openxmlformats.org/officeDocument/2006/relationships/hyperlink" Target="https://www.trumpeterpublishers.co.za/product/simply-tables/" TargetMode="External"/><Relationship Id="rId102" Type="http://schemas.openxmlformats.org/officeDocument/2006/relationships/hyperlink" Target="https://www.trumpeterpublishers.co.za/product/beginning-zulu-workbook-1-additional-language/" TargetMode="External"/><Relationship Id="rId5" Type="http://schemas.openxmlformats.org/officeDocument/2006/relationships/hyperlink" Target="https://www.trumpeterpublishers.co.za/product/simply-dot-to-dot-and-colour-by-number-1-10/" TargetMode="External"/><Relationship Id="rId90" Type="http://schemas.openxmlformats.org/officeDocument/2006/relationships/hyperlink" Target="https://www.trumpeterpublishers.co.za/product/score-mental-maths-activity-wb-1/" TargetMode="External"/><Relationship Id="rId95" Type="http://schemas.openxmlformats.org/officeDocument/2006/relationships/hyperlink" Target="https://www.trumpeterpublishers.co.za/product/score-mental-maths-activity-wb-6/" TargetMode="External"/><Relationship Id="rId22" Type="http://schemas.openxmlformats.org/officeDocument/2006/relationships/hyperlink" Target="https://www.trumpeterpublishers.co.za/product/simply-writing-wb-2-print/" TargetMode="External"/><Relationship Id="rId27" Type="http://schemas.openxmlformats.org/officeDocument/2006/relationships/hyperlink" Target="https://www.trumpeterpublishers.co.za/product/comprehension-workbook-5/" TargetMode="External"/><Relationship Id="rId43" Type="http://schemas.openxmlformats.org/officeDocument/2006/relationships/hyperlink" Target="https://www.trumpeterpublishers.co.za/product/essential-spelling-wb-1/" TargetMode="External"/><Relationship Id="rId48" Type="http://schemas.openxmlformats.org/officeDocument/2006/relationships/hyperlink" Target="https://www.trumpeterpublishers.co.za/product/developing-language-skills-wb-2/" TargetMode="External"/><Relationship Id="rId64" Type="http://schemas.openxmlformats.org/officeDocument/2006/relationships/hyperlink" Target="https://www.trumpeterpublishers.co.za/product/geniet-dit-wb-4/" TargetMode="External"/><Relationship Id="rId69" Type="http://schemas.openxmlformats.org/officeDocument/2006/relationships/hyperlink" Target="https://www.trumpeterpublishers.co.za/product/stap-vir-stap-afrikaans-werkboek-4/" TargetMode="External"/><Relationship Id="rId113" Type="http://schemas.openxmlformats.org/officeDocument/2006/relationships/printerSettings" Target="../printerSettings/printerSettings3.bin"/><Relationship Id="rId80" Type="http://schemas.openxmlformats.org/officeDocument/2006/relationships/hyperlink" Target="https://www.trumpeterpublishers.co.za/product/trumpeter-numeracy-wb-1/" TargetMode="External"/><Relationship Id="rId85" Type="http://schemas.openxmlformats.org/officeDocument/2006/relationships/hyperlink" Target="https://www.trumpeterpublishers.co.za/product/wiskunde-geniet-dit-wb3/" TargetMode="External"/><Relationship Id="rId12" Type="http://schemas.openxmlformats.org/officeDocument/2006/relationships/hyperlink" Target="https://www.trumpeterpublishers.co.za/product/incwadi-yemisebenzi-yasenkulisa/" TargetMode="External"/><Relationship Id="rId17" Type="http://schemas.openxmlformats.org/officeDocument/2006/relationships/hyperlink" Target="https://www.trumpeterpublishers.co.za/product/idikshinari-yam-yokuqala-isixhosa/" TargetMode="External"/><Relationship Id="rId33" Type="http://schemas.openxmlformats.org/officeDocument/2006/relationships/hyperlink" Target="https://www.trumpeterpublishers.co.za/product/simply-phonics-wb-1-print/" TargetMode="External"/><Relationship Id="rId38" Type="http://schemas.openxmlformats.org/officeDocument/2006/relationships/hyperlink" Target="https://www.trumpeterpublishers.co.za/product/simply-the-best-phonics-wb2-natalia/" TargetMode="External"/><Relationship Id="rId59" Type="http://schemas.openxmlformats.org/officeDocument/2006/relationships/hyperlink" Target="https://www.trumpeterpublishers.co.za/product/begin-met-afrikaans-wb-1/" TargetMode="External"/><Relationship Id="rId103" Type="http://schemas.openxmlformats.org/officeDocument/2006/relationships/hyperlink" Target="https://www.trumpeterpublishers.co.za/product/simply-zulu-wb-1/" TargetMode="External"/><Relationship Id="rId108" Type="http://schemas.openxmlformats.org/officeDocument/2006/relationships/hyperlink" Target="https://www.trumpeterpublishers.co.za/product/simply-tracing-shapes/" TargetMode="External"/><Relationship Id="rId54" Type="http://schemas.openxmlformats.org/officeDocument/2006/relationships/hyperlink" Target="https://www.trumpeterpublishers.co.za/product/simply-english-wb-1/" TargetMode="External"/><Relationship Id="rId70" Type="http://schemas.openxmlformats.org/officeDocument/2006/relationships/hyperlink" Target="https://www.trumpeterpublishers.co.za/product/simpy-xhosa-wb-1/" TargetMode="External"/><Relationship Id="rId75" Type="http://schemas.openxmlformats.org/officeDocument/2006/relationships/hyperlink" Target="https://www.trumpeterpublishers.co.za/product/simply-maths-wb-3/" TargetMode="External"/><Relationship Id="rId91" Type="http://schemas.openxmlformats.org/officeDocument/2006/relationships/hyperlink" Target="https://www.trumpeterpublishers.co.za/product/score-mental-maths-activity-wb-2/" TargetMode="External"/><Relationship Id="rId96" Type="http://schemas.openxmlformats.org/officeDocument/2006/relationships/hyperlink" Target="https://www.trumpeterpublishers.co.za/product/trumpeter-shared-reading-book-1/" TargetMode="External"/><Relationship Id="rId1" Type="http://schemas.openxmlformats.org/officeDocument/2006/relationships/hyperlink" Target="https://www.trumpeterpublishers.co.za/product/trumpeter-activity-pack-numbers-1-5-afrikaans/" TargetMode="External"/><Relationship Id="rId6" Type="http://schemas.openxmlformats.org/officeDocument/2006/relationships/hyperlink" Target="https://www.trumpeterpublishers.co.za/product/pret-met-kolletjies-en-kleure/" TargetMode="External"/><Relationship Id="rId15" Type="http://schemas.openxmlformats.org/officeDocument/2006/relationships/hyperlink" Target="https://www.trumpeterpublishers.co.za/product/my-first-dictionary-print/" TargetMode="External"/><Relationship Id="rId23" Type="http://schemas.openxmlformats.org/officeDocument/2006/relationships/hyperlink" Target="https://www.trumpeterpublishers.co.za/product/comprehension-wb-1/" TargetMode="External"/><Relationship Id="rId28" Type="http://schemas.openxmlformats.org/officeDocument/2006/relationships/hyperlink" Target="https://www.trumpeterpublishers.co.za/product/lighten-up/" TargetMode="External"/><Relationship Id="rId36" Type="http://schemas.openxmlformats.org/officeDocument/2006/relationships/hyperlink" Target="https://www.trumpeterpublishers.co.za/product/simply-phonics-wb-4-print/" TargetMode="External"/><Relationship Id="rId49" Type="http://schemas.openxmlformats.org/officeDocument/2006/relationships/hyperlink" Target="https://www.trumpeterpublishers.co.za/product/developing-language-skills-wb-3/" TargetMode="External"/><Relationship Id="rId57" Type="http://schemas.openxmlformats.org/officeDocument/2006/relationships/hyperlink" Target="https://www.trumpeterpublishers.co.za/product/klanke-wb-1/" TargetMode="External"/><Relationship Id="rId106" Type="http://schemas.openxmlformats.org/officeDocument/2006/relationships/hyperlink" Target="https://www.trumpeterpublishers.co.za/product/lighten-up-teacher-guide/" TargetMode="External"/><Relationship Id="rId114" Type="http://schemas.openxmlformats.org/officeDocument/2006/relationships/drawing" Target="../drawings/drawing2.xml"/><Relationship Id="rId10" Type="http://schemas.openxmlformats.org/officeDocument/2006/relationships/hyperlink" Target="https://www.trumpeterpublishers.co.za/product/voorskoolse-aktiwiteitsboek/" TargetMode="External"/><Relationship Id="rId31" Type="http://schemas.openxmlformats.org/officeDocument/2006/relationships/hyperlink" Target="https://www.trumpeterpublishers.co.za/product/simply-phonics-wb-3-natalia/" TargetMode="External"/><Relationship Id="rId44" Type="http://schemas.openxmlformats.org/officeDocument/2006/relationships/hyperlink" Target="https://www.trumpeterpublishers.co.za/product/essential-spelling-wb-2/" TargetMode="External"/><Relationship Id="rId52" Type="http://schemas.openxmlformats.org/officeDocument/2006/relationships/hyperlink" Target="https://www.trumpeterpublishers.co.za/product/developing-language-skills-wb-6/" TargetMode="External"/><Relationship Id="rId60" Type="http://schemas.openxmlformats.org/officeDocument/2006/relationships/hyperlink" Target="https://www.trumpeterpublishers.co.za/product/begin-met-afrikaans-wb-2/" TargetMode="External"/><Relationship Id="rId65" Type="http://schemas.openxmlformats.org/officeDocument/2006/relationships/hyperlink" Target="https://www.trumpeterpublishers.co.za/product/geniet-dit-wb-5/" TargetMode="External"/><Relationship Id="rId73" Type="http://schemas.openxmlformats.org/officeDocument/2006/relationships/hyperlink" Target="https://www.trumpeterpublishers.co.za/product/simply-maths-wb-1/" TargetMode="External"/><Relationship Id="rId78" Type="http://schemas.openxmlformats.org/officeDocument/2006/relationships/hyperlink" Target="https://www.trumpeterpublishers.co.za/product/simply-maths-wb-6/" TargetMode="External"/><Relationship Id="rId81" Type="http://schemas.openxmlformats.org/officeDocument/2006/relationships/hyperlink" Target="https://www.trumpeterpublishers.co.za/product/trumpeter-numeracy-wb-2/" TargetMode="External"/><Relationship Id="rId86" Type="http://schemas.openxmlformats.org/officeDocument/2006/relationships/hyperlink" Target="https://www.trumpeterpublishers.co.za/product/wiskunde-geniet-dit-wb4/" TargetMode="External"/><Relationship Id="rId94" Type="http://schemas.openxmlformats.org/officeDocument/2006/relationships/hyperlink" Target="https://www.trumpeterpublishers.co.za/product/score-mental-maths-activity-wb-5/" TargetMode="External"/><Relationship Id="rId99" Type="http://schemas.openxmlformats.org/officeDocument/2006/relationships/hyperlink" Target="https://www.trumpeterpublishers.co.za/product/developing-life-skills-wb-1/" TargetMode="External"/><Relationship Id="rId101" Type="http://schemas.openxmlformats.org/officeDocument/2006/relationships/hyperlink" Target="https://www.trumpeterpublishers.co.za/product/developing-life-skills-wb-3/" TargetMode="External"/><Relationship Id="rId4" Type="http://schemas.openxmlformats.org/officeDocument/2006/relationships/hyperlink" Target="https://www.trumpeterpublishers.co.za/product/trumpeter-activity-pack-numbers-1-5/" TargetMode="External"/><Relationship Id="rId9" Type="http://schemas.openxmlformats.org/officeDocument/2006/relationships/hyperlink" Target="https://www.trumpeterpublishers.co.za/product/preschool-activity-book/" TargetMode="External"/><Relationship Id="rId13" Type="http://schemas.openxmlformats.org/officeDocument/2006/relationships/hyperlink" Target="https://www.trumpeterpublishers.co.za/product/my-alphabet-and-word-book/" TargetMode="External"/><Relationship Id="rId18" Type="http://schemas.openxmlformats.org/officeDocument/2006/relationships/hyperlink" Target="https://www.trumpeterpublishers.co.za/product/isichazamazwi-sami-sokuqala-isizulu/" TargetMode="External"/><Relationship Id="rId39" Type="http://schemas.openxmlformats.org/officeDocument/2006/relationships/hyperlink" Target="https://www.trumpeterpublishers.co.za/product/simply-the-best-phonics-wb1-print/" TargetMode="External"/><Relationship Id="rId109" Type="http://schemas.openxmlformats.org/officeDocument/2006/relationships/hyperlink" Target="https://www.trumpeterpublishers.co.za/product/bonds-to-15/" TargetMode="External"/><Relationship Id="rId34" Type="http://schemas.openxmlformats.org/officeDocument/2006/relationships/hyperlink" Target="https://www.trumpeterpublishers.co.za/product/simply-phonics-wb-2-print/" TargetMode="External"/><Relationship Id="rId50" Type="http://schemas.openxmlformats.org/officeDocument/2006/relationships/hyperlink" Target="https://www.trumpeterpublishers.co.za/product/developing-language-skills-wb-4/" TargetMode="External"/><Relationship Id="rId55" Type="http://schemas.openxmlformats.org/officeDocument/2006/relationships/hyperlink" Target="https://www.trumpeterpublishers.co.za/product/simply-english-wb-2/" TargetMode="External"/><Relationship Id="rId76" Type="http://schemas.openxmlformats.org/officeDocument/2006/relationships/hyperlink" Target="https://www.trumpeterpublishers.co.za/product/simply-maths-wb-4/" TargetMode="External"/><Relationship Id="rId97" Type="http://schemas.openxmlformats.org/officeDocument/2006/relationships/hyperlink" Target="https://www.trumpeterpublishers.co.za/product/quick-maths-wb-1/" TargetMode="External"/><Relationship Id="rId104" Type="http://schemas.openxmlformats.org/officeDocument/2006/relationships/hyperlink" Target="https://www.trumpeterpublishers.co.za/product/simply-zulu-wb-2/" TargetMode="External"/><Relationship Id="rId7" Type="http://schemas.openxmlformats.org/officeDocument/2006/relationships/hyperlink" Target="https://www.trumpeterpublishers.co.za/product/grade-r-activity-book/" TargetMode="External"/><Relationship Id="rId71" Type="http://schemas.openxmlformats.org/officeDocument/2006/relationships/hyperlink" Target="https://www.trumpeterpublishers.co.za/product/simpy-xhosa-wb-2/" TargetMode="External"/><Relationship Id="rId92" Type="http://schemas.openxmlformats.org/officeDocument/2006/relationships/hyperlink" Target="https://www.trumpeterpublishers.co.za/product/score-mental-maths-activity-wb-3/" TargetMode="External"/><Relationship Id="rId2" Type="http://schemas.openxmlformats.org/officeDocument/2006/relationships/hyperlink" Target="https://www.trumpeterpublishers.co.za/product/simply-dot-to-dot-colour-by-number/" TargetMode="External"/><Relationship Id="rId29" Type="http://schemas.openxmlformats.org/officeDocument/2006/relationships/hyperlink" Target="https://www.trumpeterpublishers.co.za/product/simply-phonics-wb-1-natalia/" TargetMode="External"/><Relationship Id="rId24" Type="http://schemas.openxmlformats.org/officeDocument/2006/relationships/hyperlink" Target="https://www.trumpeterpublishers.co.za/product/comprehension-wb-2/" TargetMode="External"/><Relationship Id="rId40" Type="http://schemas.openxmlformats.org/officeDocument/2006/relationships/hyperlink" Target="https://www.trumpeterpublishers.co.za/product/simply-the-best-phonics-wb2-print/" TargetMode="External"/><Relationship Id="rId45" Type="http://schemas.openxmlformats.org/officeDocument/2006/relationships/hyperlink" Target="https://www.trumpeterpublishers.co.za/product/essential-spelling-wb-3/" TargetMode="External"/><Relationship Id="rId66" Type="http://schemas.openxmlformats.org/officeDocument/2006/relationships/hyperlink" Target="https://www.trumpeterpublishers.co.za/product/stap-vir-stap-afrikaans-werkboek-1/" TargetMode="External"/><Relationship Id="rId87" Type="http://schemas.openxmlformats.org/officeDocument/2006/relationships/hyperlink" Target="https://www.trumpeterpublishers.co.za/product/bonds-to-10/" TargetMode="External"/><Relationship Id="rId110" Type="http://schemas.openxmlformats.org/officeDocument/2006/relationships/hyperlink" Target="https://www.trumpeterpublishers.co.za/product/beginning-zulu-workbook-2-additional-language/" TargetMode="External"/><Relationship Id="rId61" Type="http://schemas.openxmlformats.org/officeDocument/2006/relationships/hyperlink" Target="https://www.trumpeterpublishers.co.za/product/geniet-dit-wb-1/" TargetMode="External"/><Relationship Id="rId82" Type="http://schemas.openxmlformats.org/officeDocument/2006/relationships/hyperlink" Target="https://www.trumpeterpublishers.co.za/product/trumpeter-numeracy-wb-3/" TargetMode="External"/><Relationship Id="rId19" Type="http://schemas.openxmlformats.org/officeDocument/2006/relationships/hyperlink" Target="https://www.trumpeterpublishers.co.za/product/simply-writing-workbook-1-natalia/" TargetMode="External"/><Relationship Id="rId14" Type="http://schemas.openxmlformats.org/officeDocument/2006/relationships/hyperlink" Target="https://www.trumpeterpublishers.co.za/product/my-first-dictionary-natalia/" TargetMode="External"/><Relationship Id="rId30" Type="http://schemas.openxmlformats.org/officeDocument/2006/relationships/hyperlink" Target="https://www.trumpeterpublishers.co.za/product/simply-phonics-wb-2-natalia/" TargetMode="External"/><Relationship Id="rId35" Type="http://schemas.openxmlformats.org/officeDocument/2006/relationships/hyperlink" Target="https://www.trumpeterpublishers.co.za/product/simply-phonics-wb-3-print/" TargetMode="External"/><Relationship Id="rId56" Type="http://schemas.openxmlformats.org/officeDocument/2006/relationships/hyperlink" Target="https://www.trumpeterpublishers.co.za/product/simply-english-wb-3/" TargetMode="External"/><Relationship Id="rId77" Type="http://schemas.openxmlformats.org/officeDocument/2006/relationships/hyperlink" Target="https://www.trumpeterpublishers.co.za/product/simply-maths-wb-5/" TargetMode="External"/><Relationship Id="rId100" Type="http://schemas.openxmlformats.org/officeDocument/2006/relationships/hyperlink" Target="https://www.trumpeterpublishers.co.za/product/developing-life-skills-wb-2/" TargetMode="External"/><Relationship Id="rId105" Type="http://schemas.openxmlformats.org/officeDocument/2006/relationships/hyperlink" Target="https://www.trumpeterpublishers.co.za/product/simply-zulu-wb-3/" TargetMode="External"/><Relationship Id="rId8" Type="http://schemas.openxmlformats.org/officeDocument/2006/relationships/hyperlink" Target="https://www.trumpeterpublishers.co.za/product/grade-r-numeracy/" TargetMode="External"/><Relationship Id="rId51" Type="http://schemas.openxmlformats.org/officeDocument/2006/relationships/hyperlink" Target="https://www.trumpeterpublishers.co.za/product/developing-language-skills-wb-5/" TargetMode="External"/><Relationship Id="rId72" Type="http://schemas.openxmlformats.org/officeDocument/2006/relationships/hyperlink" Target="https://www.trumpeterpublishers.co.za/product/introductory-zulu-wb-1/" TargetMode="External"/><Relationship Id="rId93" Type="http://schemas.openxmlformats.org/officeDocument/2006/relationships/hyperlink" Target="https://www.trumpeterpublishers.co.za/product/score-mental-maths-activity-wb-4/" TargetMode="External"/><Relationship Id="rId98" Type="http://schemas.openxmlformats.org/officeDocument/2006/relationships/hyperlink" Target="https://www.trumpeterpublishers.co.za/product/quick-maths-wb-2/" TargetMode="External"/><Relationship Id="rId3" Type="http://schemas.openxmlformats.org/officeDocument/2006/relationships/hyperlink" Target="https://www.trumpeterpublishers.co.za/product/trumpeter-activity-pack-numbers-10-english/" TargetMode="External"/><Relationship Id="rId25" Type="http://schemas.openxmlformats.org/officeDocument/2006/relationships/hyperlink" Target="https://www.trumpeterpublishers.co.za/product/comprehension-workbook-3/" TargetMode="External"/><Relationship Id="rId46" Type="http://schemas.openxmlformats.org/officeDocument/2006/relationships/hyperlink" Target="https://www.trumpeterpublishers.co.za/product/essential-spelling-wb-4/" TargetMode="External"/><Relationship Id="rId67" Type="http://schemas.openxmlformats.org/officeDocument/2006/relationships/hyperlink" Target="https://www.trumpeterpublishers.co.za/product/stap-vir-stap-afrikaans-werkboek-2/" TargetMode="External"/><Relationship Id="rId20" Type="http://schemas.openxmlformats.org/officeDocument/2006/relationships/hyperlink" Target="https://www.trumpeterpublishers.co.za/product/simply-writing-wb-2-natalia/" TargetMode="External"/><Relationship Id="rId41" Type="http://schemas.openxmlformats.org/officeDocument/2006/relationships/hyperlink" Target="https://www.trumpeterpublishers.co.za/product/quick-phonics-wb1/" TargetMode="External"/><Relationship Id="rId62" Type="http://schemas.openxmlformats.org/officeDocument/2006/relationships/hyperlink" Target="https://www.trumpeterpublishers.co.za/product/geniet-dit-wb-2/" TargetMode="External"/><Relationship Id="rId83" Type="http://schemas.openxmlformats.org/officeDocument/2006/relationships/hyperlink" Target="https://www.trumpeterpublishers.co.za/product/wiskunde-geniet-dit-wb1/" TargetMode="External"/><Relationship Id="rId88" Type="http://schemas.openxmlformats.org/officeDocument/2006/relationships/hyperlink" Target="https://www.trumpeterpublishers.co.za/product/bonds-to-20/" TargetMode="External"/><Relationship Id="rId111" Type="http://schemas.openxmlformats.org/officeDocument/2006/relationships/hyperlink" Target="https://www.trumpeterpublishers.co.za/product/comprehension-and-other-skills-workbook-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39997558519241921"/>
    <pageSetUpPr fitToPage="1"/>
  </sheetPr>
  <dimension ref="A1:N69"/>
  <sheetViews>
    <sheetView tabSelected="1" zoomScale="80" zoomScaleNormal="80" workbookViewId="0">
      <selection activeCell="C7" sqref="C7"/>
    </sheetView>
  </sheetViews>
  <sheetFormatPr defaultColWidth="0" defaultRowHeight="18.75" customHeight="1" zeroHeight="1" outlineLevelRow="1" x14ac:dyDescent="0.2"/>
  <cols>
    <col min="1" max="1" width="10.7109375" style="71" customWidth="1"/>
    <col min="2" max="2" width="34" style="71" customWidth="1"/>
    <col min="3" max="3" width="39.85546875" style="71" customWidth="1"/>
    <col min="4" max="4" width="14.7109375" style="71" customWidth="1"/>
    <col min="5" max="5" width="17.5703125" style="71" customWidth="1"/>
    <col min="6" max="6" width="15" style="71" customWidth="1"/>
    <col min="7" max="7" width="19.85546875" style="71" bestFit="1" customWidth="1"/>
    <col min="8" max="8" width="20.5703125" style="71" customWidth="1"/>
    <col min="9" max="9" width="10.7109375" style="71" customWidth="1"/>
    <col min="10" max="11" width="16.28515625" style="71" hidden="1" customWidth="1"/>
    <col min="12" max="13" width="13.28515625" style="71" customWidth="1"/>
    <col min="14" max="14" width="8.5703125" style="71" customWidth="1"/>
    <col min="15" max="16384" width="13.28515625" style="71" hidden="1"/>
  </cols>
  <sheetData>
    <row r="1" spans="2:8" ht="36" customHeight="1" x14ac:dyDescent="0.55000000000000004">
      <c r="B1" s="69"/>
      <c r="C1" s="191" t="s">
        <v>77</v>
      </c>
      <c r="D1" s="191"/>
      <c r="E1" s="70"/>
      <c r="F1" s="193" t="s">
        <v>444</v>
      </c>
      <c r="G1" s="193"/>
      <c r="H1" s="193"/>
    </row>
    <row r="2" spans="2:8" ht="17.25" customHeight="1" x14ac:dyDescent="0.25">
      <c r="C2" s="194" t="s">
        <v>300</v>
      </c>
      <c r="D2" s="194"/>
      <c r="E2" s="194"/>
      <c r="F2" s="194"/>
      <c r="G2" s="192" t="s">
        <v>447</v>
      </c>
      <c r="H2" s="192"/>
    </row>
    <row r="3" spans="2:8" ht="21" customHeight="1" x14ac:dyDescent="0.55000000000000004">
      <c r="B3" s="72"/>
      <c r="C3" s="194" t="s">
        <v>340</v>
      </c>
      <c r="D3" s="194"/>
      <c r="E3" s="194"/>
      <c r="F3" s="194"/>
      <c r="G3" s="72"/>
      <c r="H3" s="72"/>
    </row>
    <row r="4" spans="2:8" ht="18.75" customHeight="1" x14ac:dyDescent="0.55000000000000004">
      <c r="B4" s="72"/>
      <c r="C4" s="73" t="s">
        <v>313</v>
      </c>
      <c r="D4" s="73"/>
      <c r="E4" s="73"/>
      <c r="H4" s="72"/>
    </row>
    <row r="5" spans="2:8" ht="18.75" customHeight="1" x14ac:dyDescent="0.55000000000000004">
      <c r="B5" s="72"/>
      <c r="C5" s="194" t="s">
        <v>341</v>
      </c>
      <c r="D5" s="194"/>
      <c r="E5" s="194"/>
      <c r="F5" s="194"/>
      <c r="G5" s="74"/>
      <c r="H5" s="72"/>
    </row>
    <row r="6" spans="2:8" ht="18.75" customHeight="1" x14ac:dyDescent="0.35">
      <c r="B6" s="167" t="s">
        <v>438</v>
      </c>
      <c r="C6" s="168"/>
      <c r="D6" s="168"/>
      <c r="E6" s="168"/>
      <c r="F6" s="168"/>
      <c r="G6" s="168"/>
      <c r="H6" s="169"/>
    </row>
    <row r="7" spans="2:8" ht="18.75" customHeight="1" x14ac:dyDescent="0.25">
      <c r="B7" s="75" t="s">
        <v>439</v>
      </c>
      <c r="C7" s="76"/>
      <c r="D7" s="77"/>
      <c r="E7" s="195" t="s">
        <v>329</v>
      </c>
      <c r="F7" s="196"/>
      <c r="G7" s="158"/>
      <c r="H7" s="159"/>
    </row>
    <row r="8" spans="2:8" ht="18.75" customHeight="1" x14ac:dyDescent="0.25">
      <c r="B8" s="78" t="s">
        <v>443</v>
      </c>
      <c r="C8" s="79"/>
      <c r="E8" s="197" t="s">
        <v>330</v>
      </c>
      <c r="F8" s="198"/>
      <c r="G8" s="158"/>
      <c r="H8" s="159"/>
    </row>
    <row r="9" spans="2:8" ht="18.75" customHeight="1" x14ac:dyDescent="0.35">
      <c r="B9" s="80" t="s">
        <v>331</v>
      </c>
      <c r="C9" s="81"/>
      <c r="D9" s="82"/>
      <c r="E9" s="199" t="s">
        <v>332</v>
      </c>
      <c r="F9" s="200"/>
      <c r="G9" s="158"/>
      <c r="H9" s="159"/>
    </row>
    <row r="10" spans="2:8" ht="18.75" customHeight="1" x14ac:dyDescent="0.35">
      <c r="B10" s="167" t="s">
        <v>333</v>
      </c>
      <c r="C10" s="168"/>
      <c r="D10" s="168"/>
      <c r="E10" s="168"/>
      <c r="F10" s="168"/>
      <c r="G10" s="168"/>
      <c r="H10" s="169"/>
    </row>
    <row r="11" spans="2:8" ht="18.75" customHeight="1" x14ac:dyDescent="0.25">
      <c r="B11" s="155" t="s">
        <v>334</v>
      </c>
      <c r="C11" s="157"/>
      <c r="D11" s="83"/>
      <c r="E11" s="155" t="s">
        <v>335</v>
      </c>
      <c r="F11" s="156"/>
      <c r="G11" s="156"/>
      <c r="H11" s="157"/>
    </row>
    <row r="12" spans="2:8" ht="18.75" customHeight="1" x14ac:dyDescent="0.35">
      <c r="B12" s="75" t="s">
        <v>336</v>
      </c>
      <c r="C12" s="84"/>
      <c r="D12" s="82"/>
      <c r="E12" s="85" t="s">
        <v>325</v>
      </c>
      <c r="F12" s="86"/>
      <c r="G12" s="158"/>
      <c r="H12" s="159"/>
    </row>
    <row r="13" spans="2:8" ht="18.75" customHeight="1" x14ac:dyDescent="0.35">
      <c r="B13" s="78" t="s">
        <v>326</v>
      </c>
      <c r="C13" s="79"/>
      <c r="D13" s="82"/>
      <c r="E13" s="87" t="s">
        <v>326</v>
      </c>
      <c r="F13" s="88"/>
      <c r="G13" s="158"/>
      <c r="H13" s="159"/>
    </row>
    <row r="14" spans="2:8" ht="18.75" customHeight="1" x14ac:dyDescent="0.35">
      <c r="B14" s="78" t="s">
        <v>327</v>
      </c>
      <c r="C14" s="89"/>
      <c r="D14" s="82"/>
      <c r="E14" s="87" t="s">
        <v>327</v>
      </c>
      <c r="F14" s="88"/>
      <c r="G14" s="158"/>
      <c r="H14" s="159"/>
    </row>
    <row r="15" spans="2:8" ht="18.75" customHeight="1" x14ac:dyDescent="0.35">
      <c r="B15" s="80" t="s">
        <v>328</v>
      </c>
      <c r="C15" s="79"/>
      <c r="D15" s="82"/>
      <c r="E15" s="90" t="s">
        <v>328</v>
      </c>
      <c r="F15" s="91"/>
      <c r="G15" s="158"/>
      <c r="H15" s="159"/>
    </row>
    <row r="16" spans="2:8" ht="18.75" customHeight="1" x14ac:dyDescent="0.35">
      <c r="B16" s="77"/>
      <c r="C16" s="82"/>
      <c r="D16" s="82"/>
      <c r="E16" s="82"/>
      <c r="F16" s="82"/>
      <c r="G16" s="77"/>
      <c r="H16" s="82"/>
    </row>
    <row r="17" spans="2:13" ht="18.75" customHeight="1" x14ac:dyDescent="0.25">
      <c r="B17" s="160" t="s">
        <v>342</v>
      </c>
      <c r="C17" s="161"/>
      <c r="D17" s="161"/>
      <c r="E17" s="161"/>
      <c r="F17" s="161"/>
      <c r="G17" s="161"/>
      <c r="H17" s="162"/>
    </row>
    <row r="18" spans="2:13" ht="18.75" customHeight="1" x14ac:dyDescent="0.25">
      <c r="B18" s="92" t="s">
        <v>343</v>
      </c>
      <c r="C18" s="93"/>
      <c r="D18" s="93"/>
      <c r="E18" s="93"/>
      <c r="F18" s="94"/>
      <c r="G18" s="94"/>
      <c r="H18" s="95"/>
    </row>
    <row r="19" spans="2:13" ht="18.75" customHeight="1" x14ac:dyDescent="0.25">
      <c r="B19" s="96" t="s">
        <v>433</v>
      </c>
      <c r="C19" s="94"/>
      <c r="D19" s="94"/>
      <c r="E19" s="94"/>
      <c r="F19" s="94"/>
      <c r="G19" s="94"/>
      <c r="H19" s="95"/>
    </row>
    <row r="20" spans="2:13" ht="18.75" customHeight="1" x14ac:dyDescent="0.25">
      <c r="B20" s="97" t="s">
        <v>434</v>
      </c>
      <c r="C20" s="98"/>
      <c r="D20" s="98"/>
      <c r="E20" s="98"/>
      <c r="F20" s="98"/>
      <c r="G20" s="99"/>
      <c r="H20" s="100"/>
    </row>
    <row r="21" spans="2:13" ht="18.75" customHeight="1" x14ac:dyDescent="0.2">
      <c r="B21" s="190" t="s">
        <v>338</v>
      </c>
      <c r="C21" s="190"/>
      <c r="D21" s="101"/>
      <c r="E21" s="101"/>
      <c r="F21" s="153" t="s">
        <v>339</v>
      </c>
      <c r="G21" s="153"/>
      <c r="H21" s="153"/>
    </row>
    <row r="22" spans="2:13" ht="18.75" customHeight="1" x14ac:dyDescent="0.2">
      <c r="B22" s="190"/>
      <c r="C22" s="190"/>
      <c r="D22" s="101"/>
      <c r="E22" s="101"/>
      <c r="F22" s="154"/>
      <c r="G22" s="154"/>
      <c r="H22" s="154"/>
    </row>
    <row r="23" spans="2:13" ht="18.75" customHeight="1" x14ac:dyDescent="0.35">
      <c r="B23" s="167" t="s">
        <v>337</v>
      </c>
      <c r="C23" s="168"/>
      <c r="D23" s="168"/>
      <c r="E23" s="168"/>
      <c r="F23" s="168"/>
      <c r="G23" s="168"/>
      <c r="H23" s="169"/>
    </row>
    <row r="24" spans="2:13" ht="18.75" customHeight="1" x14ac:dyDescent="0.2">
      <c r="B24" s="102" t="s">
        <v>349</v>
      </c>
      <c r="C24" s="165" t="s">
        <v>348</v>
      </c>
      <c r="D24" s="166"/>
      <c r="E24" s="103" t="s">
        <v>26</v>
      </c>
      <c r="F24" s="104" t="s">
        <v>323</v>
      </c>
      <c r="G24" s="102" t="s">
        <v>435</v>
      </c>
      <c r="H24" s="102" t="s">
        <v>324</v>
      </c>
      <c r="J24" s="105" t="s">
        <v>361</v>
      </c>
      <c r="K24" s="105" t="s">
        <v>396</v>
      </c>
    </row>
    <row r="25" spans="2:13" ht="18.75" customHeight="1" x14ac:dyDescent="0.25">
      <c r="B25" s="106"/>
      <c r="C25" s="163"/>
      <c r="D25" s="164"/>
      <c r="E25" s="123" t="str">
        <f>IFERROR(VLOOKUP($C25,'Order Form Look up '!$C$2:$D$502,2,FALSE)," ")</f>
        <v xml:space="preserve"> </v>
      </c>
      <c r="F25" s="107"/>
      <c r="G25" s="124" t="str">
        <f>IFERROR(VLOOKUP($E25,'Order Form Look up '!$D$2:$E$405,2,FALSE)," ")</f>
        <v xml:space="preserve"> </v>
      </c>
      <c r="H25" s="124">
        <f t="shared" ref="H25" si="0">IFERROR(F25*G25,0)</f>
        <v>0</v>
      </c>
      <c r="J25" s="108" t="str">
        <f>IFERROR((VLOOKUP($E25,'Order Form Look up '!$D$2:$G$405,4,FALSE))*$F25," ")</f>
        <v xml:space="preserve"> </v>
      </c>
      <c r="K25" s="108" t="e">
        <f>VLOOKUP(E25,'Order Form Look up '!$D$2:$H$405,5,FALSE)</f>
        <v>#N/A</v>
      </c>
    </row>
    <row r="26" spans="2:13" ht="18.75" customHeight="1" x14ac:dyDescent="0.25">
      <c r="B26" s="106"/>
      <c r="C26" s="163"/>
      <c r="D26" s="164"/>
      <c r="E26" s="123" t="str">
        <f>IFERROR(VLOOKUP($C26,'Order Form Look up '!$C$2:$D$502,2,FALSE)," ")</f>
        <v xml:space="preserve"> </v>
      </c>
      <c r="F26" s="107"/>
      <c r="G26" s="124" t="str">
        <f>IFERROR(VLOOKUP($E26,'Order Form Look up '!$D$2:$E$405,2,FALSE)," ")</f>
        <v xml:space="preserve"> </v>
      </c>
      <c r="H26" s="124">
        <f t="shared" ref="H26:H35" si="1">IFERROR(F26*G26,0)</f>
        <v>0</v>
      </c>
      <c r="J26" s="108" t="str">
        <f>IFERROR((VLOOKUP($E26,'Order Form Look up '!$D$2:$G$405,4,FALSE))*$F26," ")</f>
        <v xml:space="preserve"> </v>
      </c>
      <c r="K26" s="108" t="e">
        <f>VLOOKUP(E26,'Order Form Look up '!$D$2:$H$405,5,FALSE)</f>
        <v>#N/A</v>
      </c>
    </row>
    <row r="27" spans="2:13" ht="18.75" customHeight="1" x14ac:dyDescent="0.25">
      <c r="B27" s="106"/>
      <c r="C27" s="163"/>
      <c r="D27" s="164"/>
      <c r="E27" s="123" t="str">
        <f>IFERROR(VLOOKUP($C27,'Order Form Look up '!$C$2:$D$502,2,FALSE)," ")</f>
        <v xml:space="preserve"> </v>
      </c>
      <c r="F27" s="107"/>
      <c r="G27" s="124" t="str">
        <f>IFERROR(VLOOKUP($E27,'Order Form Look up '!$D$2:$E$405,2,FALSE)," ")</f>
        <v xml:space="preserve"> </v>
      </c>
      <c r="H27" s="124">
        <f t="shared" si="1"/>
        <v>0</v>
      </c>
      <c r="J27" s="108" t="str">
        <f>IFERROR((VLOOKUP($E27,'Order Form Look up '!$D$2:$G$405,4,FALSE))*$F27," ")</f>
        <v xml:space="preserve"> </v>
      </c>
      <c r="K27" s="108" t="e">
        <f>VLOOKUP(E27,'Order Form Look up '!$D$2:$H$405,5,FALSE)</f>
        <v>#N/A</v>
      </c>
    </row>
    <row r="28" spans="2:13" ht="18.75" customHeight="1" x14ac:dyDescent="0.25">
      <c r="B28" s="106"/>
      <c r="C28" s="163"/>
      <c r="D28" s="164"/>
      <c r="E28" s="123" t="str">
        <f>IFERROR(VLOOKUP($C28,'Order Form Look up '!$C$2:$D$502,2,FALSE)," ")</f>
        <v xml:space="preserve"> </v>
      </c>
      <c r="F28" s="107"/>
      <c r="G28" s="124" t="str">
        <f>IFERROR(VLOOKUP($E28,'Order Form Look up '!$D$2:$E$405,2,FALSE)," ")</f>
        <v xml:space="preserve"> </v>
      </c>
      <c r="H28" s="124">
        <f t="shared" si="1"/>
        <v>0</v>
      </c>
      <c r="J28" s="108" t="str">
        <f>IFERROR((VLOOKUP($E28,'Order Form Look up '!$D$2:$G$405,4,FALSE))*$F28," ")</f>
        <v xml:space="preserve"> </v>
      </c>
      <c r="K28" s="108" t="e">
        <f>VLOOKUP(E28,'Order Form Look up '!$D$2:$H$405,5,FALSE)</f>
        <v>#N/A</v>
      </c>
    </row>
    <row r="29" spans="2:13" ht="18.75" customHeight="1" x14ac:dyDescent="0.25">
      <c r="B29" s="106"/>
      <c r="C29" s="163"/>
      <c r="D29" s="164"/>
      <c r="E29" s="123" t="str">
        <f>IFERROR(VLOOKUP($C29,'Order Form Look up '!$C$2:$D$502,2,FALSE)," ")</f>
        <v xml:space="preserve"> </v>
      </c>
      <c r="F29" s="107"/>
      <c r="G29" s="124" t="str">
        <f>IFERROR(VLOOKUP($E29,'Order Form Look up '!$D$2:$E$405,2,FALSE)," ")</f>
        <v xml:space="preserve"> </v>
      </c>
      <c r="H29" s="124">
        <f t="shared" si="1"/>
        <v>0</v>
      </c>
      <c r="J29" s="108" t="str">
        <f>IFERROR((VLOOKUP($E29,'Order Form Look up '!$D$2:$G$405,4,FALSE))*$F29," ")</f>
        <v xml:space="preserve"> </v>
      </c>
      <c r="K29" s="108" t="e">
        <f>VLOOKUP(E29,'Order Form Look up '!$D$2:$H$405,5,FALSE)</f>
        <v>#N/A</v>
      </c>
    </row>
    <row r="30" spans="2:13" ht="18.75" customHeight="1" x14ac:dyDescent="0.25">
      <c r="B30" s="106"/>
      <c r="C30" s="163"/>
      <c r="D30" s="164"/>
      <c r="E30" s="123" t="str">
        <f>IFERROR(VLOOKUP($C30,'Order Form Look up '!$C$2:$D$502,2,FALSE)," ")</f>
        <v xml:space="preserve"> </v>
      </c>
      <c r="F30" s="107"/>
      <c r="G30" s="124" t="str">
        <f>IFERROR(VLOOKUP($E30,'Order Form Look up '!$D$2:$E$405,2,FALSE)," ")</f>
        <v xml:space="preserve"> </v>
      </c>
      <c r="H30" s="124">
        <f t="shared" si="1"/>
        <v>0</v>
      </c>
      <c r="J30" s="108" t="str">
        <f>IFERROR((VLOOKUP($E30,'Order Form Look up '!$D$2:$G$405,4,FALSE))*$F30," ")</f>
        <v xml:space="preserve"> </v>
      </c>
      <c r="K30" s="108" t="e">
        <f>VLOOKUP(E30,'Order Form Look up '!$D$2:$H$405,5,FALSE)</f>
        <v>#N/A</v>
      </c>
      <c r="L30" s="201" t="s">
        <v>366</v>
      </c>
      <c r="M30" s="202"/>
    </row>
    <row r="31" spans="2:13" ht="18.75" customHeight="1" x14ac:dyDescent="0.25">
      <c r="B31" s="106"/>
      <c r="C31" s="163"/>
      <c r="D31" s="164"/>
      <c r="E31" s="123" t="str">
        <f>IFERROR(VLOOKUP($C31,'Order Form Look up '!$C$2:$D$502,2,FALSE)," ")</f>
        <v xml:space="preserve"> </v>
      </c>
      <c r="F31" s="107"/>
      <c r="G31" s="124" t="str">
        <f>IFERROR(VLOOKUP($E31,'Order Form Look up '!$D$2:$E$405,2,FALSE)," ")</f>
        <v xml:space="preserve"> </v>
      </c>
      <c r="H31" s="124">
        <f t="shared" si="1"/>
        <v>0</v>
      </c>
      <c r="J31" s="108" t="str">
        <f>IFERROR((VLOOKUP($E31,'Order Form Look up '!$D$2:$G$405,4,FALSE))*$F31," ")</f>
        <v xml:space="preserve"> </v>
      </c>
      <c r="K31" s="108" t="e">
        <f>VLOOKUP(E31,'Order Form Look up '!$D$2:$H$405,5,FALSE)</f>
        <v>#N/A</v>
      </c>
      <c r="L31" s="203"/>
      <c r="M31" s="204"/>
    </row>
    <row r="32" spans="2:13" ht="18.75" customHeight="1" x14ac:dyDescent="0.25">
      <c r="B32" s="106"/>
      <c r="C32" s="163"/>
      <c r="D32" s="164"/>
      <c r="E32" s="123" t="str">
        <f>IFERROR(VLOOKUP($C32,'Order Form Look up '!$C$2:$D$502,2,FALSE)," ")</f>
        <v xml:space="preserve"> </v>
      </c>
      <c r="F32" s="107"/>
      <c r="G32" s="124" t="str">
        <f>IFERROR(VLOOKUP($E32,'Order Form Look up '!$D$2:$E$405,2,FALSE)," ")</f>
        <v xml:space="preserve"> </v>
      </c>
      <c r="H32" s="124">
        <f t="shared" si="1"/>
        <v>0</v>
      </c>
      <c r="J32" s="108" t="str">
        <f>IFERROR((VLOOKUP($E32,'Order Form Look up '!$D$2:$G$405,4,FALSE))*$F32," ")</f>
        <v xml:space="preserve"> </v>
      </c>
      <c r="K32" s="108" t="e">
        <f>VLOOKUP(E32,'Order Form Look up '!$D$2:$H$405,5,FALSE)</f>
        <v>#N/A</v>
      </c>
      <c r="L32" s="205"/>
      <c r="M32" s="206"/>
    </row>
    <row r="33" spans="2:11" ht="18.75" customHeight="1" x14ac:dyDescent="0.25">
      <c r="B33" s="106"/>
      <c r="C33" s="163"/>
      <c r="D33" s="164"/>
      <c r="E33" s="123" t="str">
        <f>IFERROR(VLOOKUP($C33,'Order Form Look up '!$C$2:$D$502,2,FALSE)," ")</f>
        <v xml:space="preserve"> </v>
      </c>
      <c r="F33" s="107"/>
      <c r="G33" s="124" t="str">
        <f>IFERROR(VLOOKUP($E33,'Order Form Look up '!$D$2:$E$405,2,FALSE)," ")</f>
        <v xml:space="preserve"> </v>
      </c>
      <c r="H33" s="124">
        <f t="shared" si="1"/>
        <v>0</v>
      </c>
      <c r="J33" s="108" t="str">
        <f>IFERROR((VLOOKUP($E33,'Order Form Look up '!$D$2:$G$405,4,FALSE))*$F33," ")</f>
        <v xml:space="preserve"> </v>
      </c>
      <c r="K33" s="108" t="e">
        <f>VLOOKUP(E33,'Order Form Look up '!$D$2:$H$405,5,FALSE)</f>
        <v>#N/A</v>
      </c>
    </row>
    <row r="34" spans="2:11" ht="18.75" customHeight="1" x14ac:dyDescent="0.25">
      <c r="B34" s="106"/>
      <c r="C34" s="163"/>
      <c r="D34" s="164"/>
      <c r="E34" s="123" t="str">
        <f>IFERROR(VLOOKUP($C34,'Order Form Look up '!$C$2:$D$502,2,FALSE)," ")</f>
        <v xml:space="preserve"> </v>
      </c>
      <c r="F34" s="107"/>
      <c r="G34" s="124" t="str">
        <f>IFERROR(VLOOKUP($E34,'Order Form Look up '!$D$2:$E$405,2,FALSE)," ")</f>
        <v xml:space="preserve"> </v>
      </c>
      <c r="H34" s="124">
        <f t="shared" si="1"/>
        <v>0</v>
      </c>
      <c r="J34" s="108" t="str">
        <f>IFERROR((VLOOKUP($E34,'Order Form Look up '!$D$2:$G$405,4,FALSE))*$F34," ")</f>
        <v xml:space="preserve"> </v>
      </c>
      <c r="K34" s="108" t="e">
        <f>VLOOKUP(E34,'Order Form Look up '!$D$2:$H$405,5,FALSE)</f>
        <v>#N/A</v>
      </c>
    </row>
    <row r="35" spans="2:11" ht="18.75" hidden="1" customHeight="1" outlineLevel="1" x14ac:dyDescent="0.25">
      <c r="B35" s="106"/>
      <c r="C35" s="163"/>
      <c r="D35" s="164"/>
      <c r="E35" s="123" t="str">
        <f>IFERROR(VLOOKUP($C35,'Order Form Look up '!$C$2:$D$502,2,FALSE)," ")</f>
        <v xml:space="preserve"> </v>
      </c>
      <c r="F35" s="107"/>
      <c r="G35" s="124" t="str">
        <f>IFERROR(VLOOKUP($E35,'Order Form Look up '!$D$2:$E$405,2,FALSE)," ")</f>
        <v xml:space="preserve"> </v>
      </c>
      <c r="H35" s="124">
        <f t="shared" si="1"/>
        <v>0</v>
      </c>
      <c r="J35" s="108" t="str">
        <f>IFERROR((VLOOKUP($E35,'Order Form Look up '!$D$2:$G$405,4,FALSE))*$F35," ")</f>
        <v xml:space="preserve"> </v>
      </c>
      <c r="K35" s="108" t="e">
        <f>VLOOKUP(E35,'Order Form Look up '!$D$2:$H$405,5,FALSE)</f>
        <v>#N/A</v>
      </c>
    </row>
    <row r="36" spans="2:11" ht="18.75" hidden="1" customHeight="1" outlineLevel="1" x14ac:dyDescent="0.25">
      <c r="B36" s="106"/>
      <c r="C36" s="163"/>
      <c r="D36" s="164"/>
      <c r="E36" s="123" t="str">
        <f>IFERROR(VLOOKUP($C36,'Order Form Look up '!$C$2:$D$502,2,FALSE)," ")</f>
        <v xml:space="preserve"> </v>
      </c>
      <c r="F36" s="107"/>
      <c r="G36" s="124" t="str">
        <f>IFERROR(VLOOKUP($E36,'Order Form Look up '!$D$2:$E$405,2,FALSE)," ")</f>
        <v xml:space="preserve"> </v>
      </c>
      <c r="H36" s="124">
        <f t="shared" ref="H36:H54" si="2">IFERROR(F36*G36,0)</f>
        <v>0</v>
      </c>
      <c r="J36" s="108" t="str">
        <f>IFERROR((VLOOKUP($E36,'Order Form Look up '!$D$2:$G$405,4,FALSE))*$F36," ")</f>
        <v xml:space="preserve"> </v>
      </c>
      <c r="K36" s="108" t="e">
        <f>VLOOKUP(E36,'Order Form Look up '!$D$2:$H$405,5,FALSE)</f>
        <v>#N/A</v>
      </c>
    </row>
    <row r="37" spans="2:11" ht="18.75" hidden="1" customHeight="1" outlineLevel="1" x14ac:dyDescent="0.25">
      <c r="B37" s="106"/>
      <c r="C37" s="163"/>
      <c r="D37" s="164"/>
      <c r="E37" s="123" t="str">
        <f>IFERROR(VLOOKUP($C37,'Order Form Look up '!$C$2:$D$502,2,FALSE)," ")</f>
        <v xml:space="preserve"> </v>
      </c>
      <c r="F37" s="107"/>
      <c r="G37" s="124" t="str">
        <f>IFERROR(VLOOKUP($E37,'Order Form Look up '!$D$2:$E$405,2,FALSE)," ")</f>
        <v xml:space="preserve"> </v>
      </c>
      <c r="H37" s="124">
        <f t="shared" si="2"/>
        <v>0</v>
      </c>
      <c r="J37" s="108" t="str">
        <f>IFERROR((VLOOKUP($E37,'Order Form Look up '!$D$2:$G$405,4,FALSE))*$F37," ")</f>
        <v xml:space="preserve"> </v>
      </c>
      <c r="K37" s="108" t="e">
        <f>VLOOKUP(E37,'Order Form Look up '!$D$2:$H$405,5,FALSE)</f>
        <v>#N/A</v>
      </c>
    </row>
    <row r="38" spans="2:11" ht="18.75" hidden="1" customHeight="1" outlineLevel="1" x14ac:dyDescent="0.25">
      <c r="B38" s="106"/>
      <c r="C38" s="163"/>
      <c r="D38" s="164"/>
      <c r="E38" s="123" t="str">
        <f>IFERROR(VLOOKUP($C38,'Order Form Look up '!$C$2:$D$502,2,FALSE)," ")</f>
        <v xml:space="preserve"> </v>
      </c>
      <c r="F38" s="107"/>
      <c r="G38" s="124" t="str">
        <f>IFERROR(VLOOKUP($E38,'Order Form Look up '!$D$2:$E$405,2,FALSE)," ")</f>
        <v xml:space="preserve"> </v>
      </c>
      <c r="H38" s="124">
        <f t="shared" si="2"/>
        <v>0</v>
      </c>
      <c r="J38" s="108" t="str">
        <f>IFERROR((VLOOKUP($E38,'Order Form Look up '!$D$2:$G$405,4,FALSE))*$F38," ")</f>
        <v xml:space="preserve"> </v>
      </c>
      <c r="K38" s="108" t="e">
        <f>VLOOKUP(E38,'Order Form Look up '!$D$2:$H$405,5,FALSE)</f>
        <v>#N/A</v>
      </c>
    </row>
    <row r="39" spans="2:11" ht="18.75" hidden="1" customHeight="1" outlineLevel="1" x14ac:dyDescent="0.25">
      <c r="B39" s="106"/>
      <c r="C39" s="163"/>
      <c r="D39" s="164"/>
      <c r="E39" s="123" t="str">
        <f>IFERROR(VLOOKUP($C39,'Order Form Look up '!$C$2:$D$502,2,FALSE)," ")</f>
        <v xml:space="preserve"> </v>
      </c>
      <c r="F39" s="107"/>
      <c r="G39" s="124" t="str">
        <f>IFERROR(VLOOKUP($E39,'Order Form Look up '!$D$2:$E$405,2,FALSE)," ")</f>
        <v xml:space="preserve"> </v>
      </c>
      <c r="H39" s="124">
        <f t="shared" si="2"/>
        <v>0</v>
      </c>
      <c r="J39" s="108" t="str">
        <f>IFERROR((VLOOKUP($E39,'Order Form Look up '!$D$2:$G$405,4,FALSE))*$F39," ")</f>
        <v xml:space="preserve"> </v>
      </c>
      <c r="K39" s="108" t="e">
        <f>VLOOKUP(E39,'Order Form Look up '!$D$2:$H$405,5,FALSE)</f>
        <v>#N/A</v>
      </c>
    </row>
    <row r="40" spans="2:11" ht="18.75" hidden="1" customHeight="1" outlineLevel="1" x14ac:dyDescent="0.25">
      <c r="B40" s="106"/>
      <c r="C40" s="163"/>
      <c r="D40" s="164"/>
      <c r="E40" s="123" t="str">
        <f>IFERROR(VLOOKUP($C40,'Order Form Look up '!$C$2:$D$502,2,FALSE)," ")</f>
        <v xml:space="preserve"> </v>
      </c>
      <c r="F40" s="107"/>
      <c r="G40" s="124" t="str">
        <f>IFERROR(VLOOKUP($E40,'Order Form Look up '!$D$2:$E$405,2,FALSE)," ")</f>
        <v xml:space="preserve"> </v>
      </c>
      <c r="H40" s="124">
        <f t="shared" si="2"/>
        <v>0</v>
      </c>
      <c r="J40" s="108" t="str">
        <f>IFERROR((VLOOKUP($E40,'Order Form Look up '!$D$2:$G$405,4,FALSE))*$F40," ")</f>
        <v xml:space="preserve"> </v>
      </c>
      <c r="K40" s="108" t="e">
        <f>VLOOKUP(E40,'Order Form Look up '!$D$2:$H$405,5,FALSE)</f>
        <v>#N/A</v>
      </c>
    </row>
    <row r="41" spans="2:11" ht="18.75" hidden="1" customHeight="1" outlineLevel="1" x14ac:dyDescent="0.25">
      <c r="B41" s="106"/>
      <c r="C41" s="163"/>
      <c r="D41" s="164"/>
      <c r="E41" s="123" t="str">
        <f>IFERROR(VLOOKUP($C41,'Order Form Look up '!$C$2:$D$502,2,FALSE)," ")</f>
        <v xml:space="preserve"> </v>
      </c>
      <c r="F41" s="107"/>
      <c r="G41" s="124" t="str">
        <f>IFERROR(VLOOKUP($E41,'Order Form Look up '!$D$2:$E$405,2,FALSE)," ")</f>
        <v xml:space="preserve"> </v>
      </c>
      <c r="H41" s="124">
        <f t="shared" si="2"/>
        <v>0</v>
      </c>
      <c r="J41" s="108" t="str">
        <f>IFERROR((VLOOKUP($E41,'Order Form Look up '!$D$2:$G$405,4,FALSE))*$F41," ")</f>
        <v xml:space="preserve"> </v>
      </c>
      <c r="K41" s="108" t="e">
        <f>VLOOKUP(E41,'Order Form Look up '!$D$2:$H$405,5,FALSE)</f>
        <v>#N/A</v>
      </c>
    </row>
    <row r="42" spans="2:11" ht="18.75" hidden="1" customHeight="1" outlineLevel="1" x14ac:dyDescent="0.25">
      <c r="B42" s="106"/>
      <c r="C42" s="163"/>
      <c r="D42" s="164"/>
      <c r="E42" s="123" t="str">
        <f>IFERROR(VLOOKUP($C42,'Order Form Look up '!$C$2:$D$502,2,FALSE)," ")</f>
        <v xml:space="preserve"> </v>
      </c>
      <c r="F42" s="107"/>
      <c r="G42" s="124" t="str">
        <f>IFERROR(VLOOKUP($E42,'Order Form Look up '!$D$2:$E$405,2,FALSE)," ")</f>
        <v xml:space="preserve"> </v>
      </c>
      <c r="H42" s="124">
        <f t="shared" si="2"/>
        <v>0</v>
      </c>
      <c r="J42" s="108" t="str">
        <f>IFERROR((VLOOKUP($E42,'Order Form Look up '!$D$2:$G$405,4,FALSE))*$F42," ")</f>
        <v xml:space="preserve"> </v>
      </c>
      <c r="K42" s="108" t="e">
        <f>VLOOKUP(E42,'Order Form Look up '!$D$2:$H$405,5,FALSE)</f>
        <v>#N/A</v>
      </c>
    </row>
    <row r="43" spans="2:11" ht="18.75" hidden="1" customHeight="1" outlineLevel="1" x14ac:dyDescent="0.25">
      <c r="B43" s="106"/>
      <c r="C43" s="163"/>
      <c r="D43" s="164"/>
      <c r="E43" s="123" t="str">
        <f>IFERROR(VLOOKUP($C43,'Order Form Look up '!$C$2:$D$502,2,FALSE)," ")</f>
        <v xml:space="preserve"> </v>
      </c>
      <c r="F43" s="107"/>
      <c r="G43" s="124" t="str">
        <f>IFERROR(VLOOKUP($E43,'Order Form Look up '!$D$2:$E$405,2,FALSE)," ")</f>
        <v xml:space="preserve"> </v>
      </c>
      <c r="H43" s="124">
        <f t="shared" si="2"/>
        <v>0</v>
      </c>
      <c r="J43" s="108" t="str">
        <f>IFERROR((VLOOKUP($E43,'Order Form Look up '!$D$2:$G$405,4,FALSE))*$F43," ")</f>
        <v xml:space="preserve"> </v>
      </c>
      <c r="K43" s="108" t="e">
        <f>VLOOKUP(E43,'Order Form Look up '!$D$2:$H$405,5,FALSE)</f>
        <v>#N/A</v>
      </c>
    </row>
    <row r="44" spans="2:11" ht="18.75" hidden="1" customHeight="1" outlineLevel="1" x14ac:dyDescent="0.25">
      <c r="B44" s="106"/>
      <c r="C44" s="163"/>
      <c r="D44" s="164"/>
      <c r="E44" s="123" t="str">
        <f>IFERROR(VLOOKUP($C44,'Order Form Look up '!$C$2:$D$502,2,FALSE)," ")</f>
        <v xml:space="preserve"> </v>
      </c>
      <c r="F44" s="107"/>
      <c r="G44" s="124" t="str">
        <f>IFERROR(VLOOKUP($E44,'Order Form Look up '!$D$2:$E$405,2,FALSE)," ")</f>
        <v xml:space="preserve"> </v>
      </c>
      <c r="H44" s="124">
        <f t="shared" si="2"/>
        <v>0</v>
      </c>
      <c r="J44" s="108" t="str">
        <f>IFERROR((VLOOKUP($E44,'Order Form Look up '!$D$2:$G$405,4,FALSE))*$F44," ")</f>
        <v xml:space="preserve"> </v>
      </c>
      <c r="K44" s="108" t="e">
        <f>VLOOKUP(E44,'Order Form Look up '!$D$2:$H$405,5,FALSE)</f>
        <v>#N/A</v>
      </c>
    </row>
    <row r="45" spans="2:11" ht="18.75" hidden="1" customHeight="1" outlineLevel="1" x14ac:dyDescent="0.25">
      <c r="B45" s="106"/>
      <c r="C45" s="163"/>
      <c r="D45" s="164"/>
      <c r="E45" s="123" t="str">
        <f>IFERROR(VLOOKUP($C45,'Order Form Look up '!$C$2:$D$502,2,FALSE)," ")</f>
        <v xml:space="preserve"> </v>
      </c>
      <c r="F45" s="107"/>
      <c r="G45" s="124" t="str">
        <f>IFERROR(VLOOKUP($E45,'Order Form Look up '!$D$2:$E$405,2,FALSE)," ")</f>
        <v xml:space="preserve"> </v>
      </c>
      <c r="H45" s="124">
        <f t="shared" si="2"/>
        <v>0</v>
      </c>
      <c r="J45" s="108" t="str">
        <f>IFERROR((VLOOKUP($E45,'Order Form Look up '!$D$2:$G$405,4,FALSE))*$F45," ")</f>
        <v xml:space="preserve"> </v>
      </c>
      <c r="K45" s="108" t="e">
        <f>VLOOKUP(E45,'Order Form Look up '!$D$2:$H$405,5,FALSE)</f>
        <v>#N/A</v>
      </c>
    </row>
    <row r="46" spans="2:11" ht="18.75" hidden="1" customHeight="1" outlineLevel="1" x14ac:dyDescent="0.25">
      <c r="B46" s="106"/>
      <c r="C46" s="163"/>
      <c r="D46" s="164"/>
      <c r="E46" s="123" t="str">
        <f>IFERROR(VLOOKUP($C46,'Order Form Look up '!$C$2:$D$502,2,FALSE)," ")</f>
        <v xml:space="preserve"> </v>
      </c>
      <c r="F46" s="107"/>
      <c r="G46" s="124" t="str">
        <f>IFERROR(VLOOKUP($E46,'Order Form Look up '!$D$2:$E$405,2,FALSE)," ")</f>
        <v xml:space="preserve"> </v>
      </c>
      <c r="H46" s="124">
        <f t="shared" si="2"/>
        <v>0</v>
      </c>
      <c r="J46" s="108" t="str">
        <f>IFERROR((VLOOKUP($E46,'Order Form Look up '!$D$2:$G$405,4,FALSE))*$F46," ")</f>
        <v xml:space="preserve"> </v>
      </c>
      <c r="K46" s="108" t="e">
        <f>VLOOKUP(E46,'Order Form Look up '!$D$2:$H$405,5,FALSE)</f>
        <v>#N/A</v>
      </c>
    </row>
    <row r="47" spans="2:11" ht="18.75" hidden="1" customHeight="1" outlineLevel="1" x14ac:dyDescent="0.25">
      <c r="B47" s="106"/>
      <c r="C47" s="163"/>
      <c r="D47" s="164"/>
      <c r="E47" s="123" t="str">
        <f>IFERROR(VLOOKUP($C47,'Order Form Look up '!$C$2:$D$502,2,FALSE)," ")</f>
        <v xml:space="preserve"> </v>
      </c>
      <c r="F47" s="107"/>
      <c r="G47" s="124" t="str">
        <f>IFERROR(VLOOKUP($E47,'Order Form Look up '!$D$2:$E$405,2,FALSE)," ")</f>
        <v xml:space="preserve"> </v>
      </c>
      <c r="H47" s="124">
        <f t="shared" si="2"/>
        <v>0</v>
      </c>
      <c r="J47" s="108" t="str">
        <f>IFERROR((VLOOKUP($E47,'Order Form Look up '!$D$2:$G$405,4,FALSE))*$F47," ")</f>
        <v xml:space="preserve"> </v>
      </c>
      <c r="K47" s="108" t="e">
        <f>VLOOKUP(E47,'Order Form Look up '!$D$2:$H$405,5,FALSE)</f>
        <v>#N/A</v>
      </c>
    </row>
    <row r="48" spans="2:11" ht="18.75" hidden="1" customHeight="1" outlineLevel="1" x14ac:dyDescent="0.25">
      <c r="B48" s="106"/>
      <c r="C48" s="163"/>
      <c r="D48" s="164"/>
      <c r="E48" s="123" t="str">
        <f>IFERROR(VLOOKUP($C48,'Order Form Look up '!$C$2:$D$502,2,FALSE)," ")</f>
        <v xml:space="preserve"> </v>
      </c>
      <c r="F48" s="107"/>
      <c r="G48" s="124" t="str">
        <f>IFERROR(VLOOKUP($E48,'Order Form Look up '!$D$2:$E$405,2,FALSE)," ")</f>
        <v xml:space="preserve"> </v>
      </c>
      <c r="H48" s="124">
        <f t="shared" si="2"/>
        <v>0</v>
      </c>
      <c r="J48" s="108" t="str">
        <f>IFERROR((VLOOKUP($E48,'Order Form Look up '!$D$2:$G$405,4,FALSE))*$F48," ")</f>
        <v xml:space="preserve"> </v>
      </c>
      <c r="K48" s="108" t="e">
        <f>VLOOKUP(E48,'Order Form Look up '!$D$2:$H$405,5,FALSE)</f>
        <v>#N/A</v>
      </c>
    </row>
    <row r="49" spans="2:11" ht="18.75" hidden="1" customHeight="1" outlineLevel="1" x14ac:dyDescent="0.25">
      <c r="B49" s="106"/>
      <c r="C49" s="163"/>
      <c r="D49" s="164"/>
      <c r="E49" s="123" t="str">
        <f>IFERROR(VLOOKUP($C49,'Order Form Look up '!$C$2:$D$502,2,FALSE)," ")</f>
        <v xml:space="preserve"> </v>
      </c>
      <c r="F49" s="107"/>
      <c r="G49" s="124" t="str">
        <f>IFERROR(VLOOKUP($E49,'Order Form Look up '!$D$2:$E$405,2,FALSE)," ")</f>
        <v xml:space="preserve"> </v>
      </c>
      <c r="H49" s="124">
        <f t="shared" si="2"/>
        <v>0</v>
      </c>
      <c r="J49" s="108" t="str">
        <f>IFERROR((VLOOKUP($E49,'Order Form Look up '!$D$2:$G$405,4,FALSE))*$F49," ")</f>
        <v xml:space="preserve"> </v>
      </c>
      <c r="K49" s="108" t="e">
        <f>VLOOKUP(E49,'Order Form Look up '!$D$2:$H$405,5,FALSE)</f>
        <v>#N/A</v>
      </c>
    </row>
    <row r="50" spans="2:11" ht="18.75" hidden="1" customHeight="1" outlineLevel="1" x14ac:dyDescent="0.25">
      <c r="B50" s="106"/>
      <c r="C50" s="163"/>
      <c r="D50" s="164"/>
      <c r="E50" s="123" t="str">
        <f>IFERROR(VLOOKUP($C50,'Order Form Look up '!$C$2:$D$502,2,FALSE)," ")</f>
        <v xml:space="preserve"> </v>
      </c>
      <c r="F50" s="107"/>
      <c r="G50" s="124" t="str">
        <f>IFERROR(VLOOKUP($E50,'Order Form Look up '!$D$2:$E$405,2,FALSE)," ")</f>
        <v xml:space="preserve"> </v>
      </c>
      <c r="H50" s="124">
        <f t="shared" si="2"/>
        <v>0</v>
      </c>
      <c r="J50" s="108" t="str">
        <f>IFERROR((VLOOKUP($E50,'Order Form Look up '!$D$2:$G$405,4,FALSE))*$F50," ")</f>
        <v xml:space="preserve"> </v>
      </c>
      <c r="K50" s="108" t="e">
        <f>VLOOKUP(E50,'Order Form Look up '!$D$2:$H$405,5,FALSE)</f>
        <v>#N/A</v>
      </c>
    </row>
    <row r="51" spans="2:11" ht="18.75" hidden="1" customHeight="1" outlineLevel="1" x14ac:dyDescent="0.25">
      <c r="B51" s="106"/>
      <c r="C51" s="163"/>
      <c r="D51" s="164"/>
      <c r="E51" s="123" t="str">
        <f>IFERROR(VLOOKUP($C51,'Order Form Look up '!$C$2:$D$502,2,FALSE)," ")</f>
        <v xml:space="preserve"> </v>
      </c>
      <c r="F51" s="107"/>
      <c r="G51" s="124" t="str">
        <f>IFERROR(VLOOKUP($E51,'Order Form Look up '!$D$2:$E$405,2,FALSE)," ")</f>
        <v xml:space="preserve"> </v>
      </c>
      <c r="H51" s="124">
        <f t="shared" si="2"/>
        <v>0</v>
      </c>
      <c r="J51" s="108" t="str">
        <f>IFERROR((VLOOKUP($E51,'Order Form Look up '!$D$2:$G$405,4,FALSE))*$F51," ")</f>
        <v xml:space="preserve"> </v>
      </c>
      <c r="K51" s="108" t="e">
        <f>VLOOKUP(E51,'Order Form Look up '!$D$2:$H$405,5,FALSE)</f>
        <v>#N/A</v>
      </c>
    </row>
    <row r="52" spans="2:11" ht="18.75" hidden="1" customHeight="1" outlineLevel="1" x14ac:dyDescent="0.25">
      <c r="B52" s="106"/>
      <c r="C52" s="163"/>
      <c r="D52" s="164"/>
      <c r="E52" s="123" t="str">
        <f>IFERROR(VLOOKUP($C52,'Order Form Look up '!$C$2:$D$502,2,FALSE)," ")</f>
        <v xml:space="preserve"> </v>
      </c>
      <c r="F52" s="107"/>
      <c r="G52" s="124" t="str">
        <f>IFERROR(VLOOKUP($E52,'Order Form Look up '!$D$2:$E$405,2,FALSE)," ")</f>
        <v xml:space="preserve"> </v>
      </c>
      <c r="H52" s="124">
        <f t="shared" si="2"/>
        <v>0</v>
      </c>
      <c r="J52" s="108" t="str">
        <f>IFERROR((VLOOKUP($E52,'Order Form Look up '!$D$2:$G$405,4,FALSE))*$F52," ")</f>
        <v xml:space="preserve"> </v>
      </c>
      <c r="K52" s="108" t="e">
        <f>VLOOKUP(E52,'Order Form Look up '!$D$2:$H$405,5,FALSE)</f>
        <v>#N/A</v>
      </c>
    </row>
    <row r="53" spans="2:11" ht="18.75" hidden="1" customHeight="1" outlineLevel="1" x14ac:dyDescent="0.25">
      <c r="B53" s="106"/>
      <c r="C53" s="163"/>
      <c r="D53" s="164"/>
      <c r="E53" s="123" t="str">
        <f>IFERROR(VLOOKUP($C53,'Order Form Look up '!$C$2:$D$502,2,FALSE)," ")</f>
        <v xml:space="preserve"> </v>
      </c>
      <c r="F53" s="107"/>
      <c r="G53" s="124" t="str">
        <f>IFERROR(VLOOKUP($E53,'Order Form Look up '!$D$2:$E$405,2,FALSE)," ")</f>
        <v xml:space="preserve"> </v>
      </c>
      <c r="H53" s="124">
        <f t="shared" si="2"/>
        <v>0</v>
      </c>
      <c r="J53" s="108" t="str">
        <f>IFERROR((VLOOKUP($E53,'Order Form Look up '!$D$2:$G$405,4,FALSE))*$F53," ")</f>
        <v xml:space="preserve"> </v>
      </c>
      <c r="K53" s="108" t="e">
        <f>VLOOKUP(E53,'Order Form Look up '!$D$2:$H$405,5,FALSE)</f>
        <v>#N/A</v>
      </c>
    </row>
    <row r="54" spans="2:11" ht="18.75" hidden="1" customHeight="1" outlineLevel="1" x14ac:dyDescent="0.25">
      <c r="B54" s="106"/>
      <c r="C54" s="163"/>
      <c r="D54" s="164"/>
      <c r="E54" s="123" t="str">
        <f>IFERROR(VLOOKUP($C54,'Order Form Look up '!$C$2:$D$502,2,FALSE)," ")</f>
        <v xml:space="preserve"> </v>
      </c>
      <c r="F54" s="107"/>
      <c r="G54" s="124" t="str">
        <f>IFERROR(VLOOKUP($E54,'Order Form Look up '!$D$2:$E$405,2,FALSE)," ")</f>
        <v xml:space="preserve"> </v>
      </c>
      <c r="H54" s="124">
        <f t="shared" si="2"/>
        <v>0</v>
      </c>
      <c r="J54" s="108" t="str">
        <f>IFERROR((VLOOKUP($E54,'Order Form Look up '!$D$2:$G$405,4,FALSE))*$F54," ")</f>
        <v xml:space="preserve"> </v>
      </c>
      <c r="K54" s="108" t="e">
        <f>VLOOKUP(E54,'Order Form Look up '!$D$2:$H$405,5,FALSE)</f>
        <v>#N/A</v>
      </c>
    </row>
    <row r="55" spans="2:11" ht="18.75" customHeight="1" collapsed="1" thickBot="1" x14ac:dyDescent="0.35">
      <c r="B55" s="187" t="s">
        <v>324</v>
      </c>
      <c r="C55" s="188"/>
      <c r="D55" s="188"/>
      <c r="E55" s="189"/>
      <c r="F55" s="128">
        <f>SUM(F25:F54)</f>
        <v>0</v>
      </c>
      <c r="G55" s="129"/>
      <c r="H55" s="130">
        <f>SUM(H25:H54)</f>
        <v>0</v>
      </c>
    </row>
    <row r="56" spans="2:11" ht="18.75" customHeight="1" thickTop="1" x14ac:dyDescent="0.25">
      <c r="B56" s="181"/>
      <c r="C56" s="181"/>
      <c r="D56" s="109"/>
      <c r="E56" s="109"/>
      <c r="F56" s="110"/>
      <c r="J56" s="111" t="s">
        <v>440</v>
      </c>
    </row>
    <row r="57" spans="2:11" ht="18.75" customHeight="1" x14ac:dyDescent="0.3">
      <c r="B57" s="131" t="s">
        <v>344</v>
      </c>
      <c r="C57" s="132"/>
      <c r="D57" s="132"/>
      <c r="E57" s="132"/>
      <c r="F57" s="133"/>
      <c r="G57" s="125" t="s">
        <v>441</v>
      </c>
      <c r="H57" s="134">
        <f>VLOOKUP($F$55,J57:K64,2,TRUE)</f>
        <v>0</v>
      </c>
      <c r="J57" s="71">
        <v>0</v>
      </c>
      <c r="K57" s="112">
        <v>0</v>
      </c>
    </row>
    <row r="58" spans="2:11" ht="18.75" customHeight="1" x14ac:dyDescent="0.3">
      <c r="B58" s="113" t="s">
        <v>362</v>
      </c>
      <c r="C58" s="114"/>
      <c r="D58" s="115"/>
      <c r="E58" s="114"/>
      <c r="F58" s="116"/>
      <c r="G58" s="126" t="s">
        <v>442</v>
      </c>
      <c r="H58" s="135">
        <f>H55*H57</f>
        <v>0</v>
      </c>
      <c r="J58" s="71">
        <v>60</v>
      </c>
      <c r="K58" s="112">
        <v>0.05</v>
      </c>
    </row>
    <row r="59" spans="2:11" ht="18.75" customHeight="1" x14ac:dyDescent="0.3">
      <c r="B59" s="117" t="s">
        <v>363</v>
      </c>
      <c r="F59" s="118"/>
      <c r="G59" s="127" t="s">
        <v>324</v>
      </c>
      <c r="H59" s="136">
        <f>H55-H58</f>
        <v>0</v>
      </c>
      <c r="J59" s="71">
        <v>121</v>
      </c>
      <c r="K59" s="112">
        <v>7.4999999999999997E-2</v>
      </c>
    </row>
    <row r="60" spans="2:11" ht="18.75" customHeight="1" x14ac:dyDescent="0.3">
      <c r="B60" s="117" t="s">
        <v>364</v>
      </c>
      <c r="F60" s="118"/>
      <c r="G60" s="151" t="str">
        <f>IF($F$55&lt;100, "Courier to be quoted","No courier for in-lying areas")</f>
        <v>Courier to be quoted</v>
      </c>
      <c r="H60" s="152"/>
      <c r="J60" s="71">
        <v>241</v>
      </c>
      <c r="K60" s="119">
        <v>0.1</v>
      </c>
    </row>
    <row r="61" spans="2:11" ht="18.75" customHeight="1" x14ac:dyDescent="0.25">
      <c r="B61" s="117" t="s">
        <v>436</v>
      </c>
      <c r="F61" s="118"/>
      <c r="G61" s="179" t="s">
        <v>347</v>
      </c>
      <c r="H61" s="180"/>
      <c r="J61" s="71">
        <v>361</v>
      </c>
      <c r="K61" s="119">
        <v>0.11</v>
      </c>
    </row>
    <row r="62" spans="2:11" ht="18.75" customHeight="1" x14ac:dyDescent="0.25">
      <c r="B62" s="120" t="s">
        <v>365</v>
      </c>
      <c r="C62" s="121"/>
      <c r="D62" s="121"/>
      <c r="E62" s="121"/>
      <c r="F62" s="122"/>
      <c r="G62" s="185">
        <f>SUM(J25:J54)</f>
        <v>0</v>
      </c>
      <c r="H62" s="186"/>
      <c r="J62" s="71">
        <v>501</v>
      </c>
      <c r="K62" s="119">
        <v>0.12</v>
      </c>
    </row>
    <row r="63" spans="2:11" ht="18.75" customHeight="1" x14ac:dyDescent="0.25">
      <c r="F63" s="109"/>
      <c r="J63" s="71">
        <v>601</v>
      </c>
      <c r="K63" s="119">
        <v>0.13</v>
      </c>
    </row>
    <row r="64" spans="2:11" ht="18.75" customHeight="1" x14ac:dyDescent="0.25">
      <c r="B64" s="182" t="s">
        <v>345</v>
      </c>
      <c r="C64" s="183"/>
      <c r="D64" s="183"/>
      <c r="E64" s="183"/>
      <c r="F64" s="183"/>
      <c r="G64" s="183"/>
      <c r="H64" s="184"/>
      <c r="J64" s="71">
        <v>701</v>
      </c>
      <c r="K64" s="119">
        <v>0.14000000000000001</v>
      </c>
    </row>
    <row r="65" spans="2:8" ht="18.75" customHeight="1" x14ac:dyDescent="0.2">
      <c r="B65" s="170"/>
      <c r="C65" s="171"/>
      <c r="D65" s="171"/>
      <c r="E65" s="171"/>
      <c r="F65" s="171"/>
      <c r="G65" s="171"/>
      <c r="H65" s="172"/>
    </row>
    <row r="66" spans="2:8" ht="18.75" customHeight="1" x14ac:dyDescent="0.2">
      <c r="B66" s="173"/>
      <c r="C66" s="174"/>
      <c r="D66" s="174"/>
      <c r="E66" s="174"/>
      <c r="F66" s="174"/>
      <c r="G66" s="174"/>
      <c r="H66" s="175"/>
    </row>
    <row r="67" spans="2:8" ht="18.75" customHeight="1" x14ac:dyDescent="0.2">
      <c r="B67" s="176"/>
      <c r="C67" s="177"/>
      <c r="D67" s="177"/>
      <c r="E67" s="177"/>
      <c r="F67" s="177"/>
      <c r="G67" s="177"/>
      <c r="H67" s="178"/>
    </row>
    <row r="68" spans="2:8" ht="18.75" customHeight="1" x14ac:dyDescent="0.2"/>
    <row r="69" spans="2:8" ht="18.75" customHeight="1" x14ac:dyDescent="0.2"/>
  </sheetData>
  <mergeCells count="63">
    <mergeCell ref="C46:D46"/>
    <mergeCell ref="C47:D47"/>
    <mergeCell ref="C48:D48"/>
    <mergeCell ref="C49:D49"/>
    <mergeCell ref="C31:D31"/>
    <mergeCell ref="C32:D32"/>
    <mergeCell ref="C33:D33"/>
    <mergeCell ref="C34:D34"/>
    <mergeCell ref="L30:M32"/>
    <mergeCell ref="C44:D44"/>
    <mergeCell ref="C35:D35"/>
    <mergeCell ref="C36:D36"/>
    <mergeCell ref="C37:D37"/>
    <mergeCell ref="C38:D38"/>
    <mergeCell ref="C39:D39"/>
    <mergeCell ref="B10:H10"/>
    <mergeCell ref="B11:C11"/>
    <mergeCell ref="B21:C22"/>
    <mergeCell ref="C1:D1"/>
    <mergeCell ref="G2:H2"/>
    <mergeCell ref="F1:H1"/>
    <mergeCell ref="C5:F5"/>
    <mergeCell ref="C2:F2"/>
    <mergeCell ref="C3:F3"/>
    <mergeCell ref="B6:H6"/>
    <mergeCell ref="E7:F7"/>
    <mergeCell ref="E8:F8"/>
    <mergeCell ref="E9:F9"/>
    <mergeCell ref="G7:H7"/>
    <mergeCell ref="G8:H8"/>
    <mergeCell ref="G9:H9"/>
    <mergeCell ref="B65:H67"/>
    <mergeCell ref="G61:H61"/>
    <mergeCell ref="B56:C56"/>
    <mergeCell ref="C40:D40"/>
    <mergeCell ref="C41:D41"/>
    <mergeCell ref="C42:D42"/>
    <mergeCell ref="B64:H64"/>
    <mergeCell ref="C45:D45"/>
    <mergeCell ref="C54:D54"/>
    <mergeCell ref="C53:D53"/>
    <mergeCell ref="C50:D50"/>
    <mergeCell ref="C51:D51"/>
    <mergeCell ref="C52:D52"/>
    <mergeCell ref="G62:H62"/>
    <mergeCell ref="B55:E55"/>
    <mergeCell ref="C43:D43"/>
    <mergeCell ref="G60:H60"/>
    <mergeCell ref="F21:H22"/>
    <mergeCell ref="E11:H11"/>
    <mergeCell ref="G12:H12"/>
    <mergeCell ref="B17:H17"/>
    <mergeCell ref="C30:D30"/>
    <mergeCell ref="C25:D25"/>
    <mergeCell ref="G13:H13"/>
    <mergeCell ref="G14:H14"/>
    <mergeCell ref="G15:H15"/>
    <mergeCell ref="C24:D24"/>
    <mergeCell ref="B23:H23"/>
    <mergeCell ref="C26:D26"/>
    <mergeCell ref="C27:D27"/>
    <mergeCell ref="C28:D28"/>
    <mergeCell ref="C29:D29"/>
  </mergeCells>
  <pageMargins left="0.7" right="0.7" top="0.75" bottom="0.75" header="0.3" footer="0.3"/>
  <pageSetup paperSize="9" scale="54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6</xdr:col>
                    <xdr:colOff>0</xdr:colOff>
                    <xdr:row>27</xdr:row>
                    <xdr:rowOff>0</xdr:rowOff>
                  </from>
                  <to>
                    <xdr:col>6</xdr:col>
                    <xdr:colOff>0</xdr:colOff>
                    <xdr:row>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5" name="Check Box 5">
              <controlPr defaultSize="0" autoFill="0" autoLine="0" autoPict="0">
                <anchor moveWithCells="1">
                  <from>
                    <xdr:col>6</xdr:col>
                    <xdr:colOff>0</xdr:colOff>
                    <xdr:row>27</xdr:row>
                    <xdr:rowOff>0</xdr:rowOff>
                  </from>
                  <to>
                    <xdr:col>6</xdr:col>
                    <xdr:colOff>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Check Box 7">
              <controlPr defaultSize="0" autoFill="0" autoLine="0" autoPict="0">
                <anchor moveWithCells="1">
                  <from>
                    <xdr:col>1</xdr:col>
                    <xdr:colOff>638175</xdr:colOff>
                    <xdr:row>20</xdr:row>
                    <xdr:rowOff>133350</xdr:rowOff>
                  </from>
                  <to>
                    <xdr:col>1</xdr:col>
                    <xdr:colOff>857250</xdr:colOff>
                    <xdr:row>21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7" name="Check Box 8">
              <controlPr defaultSize="0" autoFill="0" autoLine="0" autoPict="0">
                <anchor moveWithCells="1">
                  <from>
                    <xdr:col>4</xdr:col>
                    <xdr:colOff>809625</xdr:colOff>
                    <xdr:row>20</xdr:row>
                    <xdr:rowOff>133350</xdr:rowOff>
                  </from>
                  <to>
                    <xdr:col>4</xdr:col>
                    <xdr:colOff>1028700</xdr:colOff>
                    <xdr:row>21</xdr:row>
                    <xdr:rowOff>76200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'Category Look up'!$A$1:$J$1</xm:f>
          </x14:formula1>
          <xm:sqref>B25:B54</xm:sqref>
        </x14:dataValidation>
        <x14:dataValidation type="list" allowBlank="1" showInputMessage="1" showErrorMessage="1" xr:uid="{00000000-0002-0000-0000-000001000000}">
          <x14:formula1>
            <xm:f>OFFSET('Category Look up'!$A$1,1,MATCH(B25,'Category Look up'!$A$1:$J$1,0)-1,COUNTA(OFFSET('Category Look up'!$A$1,1,MATCH(B25,'Category Look up'!$A$1:$J$1,0)-1,30)))</xm:f>
          </x14:formula1>
          <xm:sqref>C25:D54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rgb="FFFF0000"/>
  </sheetPr>
  <dimension ref="A1:Y32"/>
  <sheetViews>
    <sheetView topLeftCell="B1" workbookViewId="0">
      <selection activeCell="W4" sqref="W4"/>
    </sheetView>
  </sheetViews>
  <sheetFormatPr defaultRowHeight="12.75" x14ac:dyDescent="0.2"/>
  <cols>
    <col min="4" max="4" width="8.85546875" style="16" customWidth="1"/>
    <col min="7" max="7" width="10.140625" bestFit="1" customWidth="1"/>
    <col min="10" max="10" width="12.42578125" customWidth="1"/>
    <col min="11" max="11" width="36.85546875" bestFit="1" customWidth="1"/>
    <col min="15" max="15" width="2" customWidth="1"/>
    <col min="16" max="16" width="0.85546875" customWidth="1"/>
    <col min="17" max="17" width="1.85546875" customWidth="1"/>
    <col min="18" max="18" width="1.42578125" customWidth="1"/>
    <col min="19" max="19" width="1.5703125" customWidth="1"/>
    <col min="20" max="20" width="4.140625" customWidth="1"/>
    <col min="21" max="21" width="8.85546875" customWidth="1"/>
    <col min="22" max="22" width="1.28515625" customWidth="1"/>
    <col min="23" max="23" width="1.7109375" customWidth="1"/>
    <col min="24" max="24" width="1.42578125" customWidth="1"/>
  </cols>
  <sheetData>
    <row r="1" spans="1:25" ht="15" x14ac:dyDescent="0.25">
      <c r="A1" t="s">
        <v>82</v>
      </c>
      <c r="B1" s="18"/>
      <c r="C1" t="s">
        <v>83</v>
      </c>
      <c r="D1" s="15" t="s">
        <v>84</v>
      </c>
      <c r="E1" s="11" t="s">
        <v>85</v>
      </c>
      <c r="F1" s="9">
        <v>2</v>
      </c>
      <c r="G1" s="17" t="s">
        <v>448</v>
      </c>
      <c r="I1" t="s">
        <v>84</v>
      </c>
      <c r="J1">
        <v>0</v>
      </c>
      <c r="K1" t="s">
        <v>86</v>
      </c>
      <c r="L1" t="s">
        <v>87</v>
      </c>
      <c r="M1" t="s">
        <v>88</v>
      </c>
      <c r="Q1" t="s">
        <v>89</v>
      </c>
      <c r="R1" t="s">
        <v>89</v>
      </c>
      <c r="S1" t="s">
        <v>90</v>
      </c>
      <c r="T1">
        <v>0</v>
      </c>
      <c r="U1" s="17" t="s">
        <v>449</v>
      </c>
      <c r="Y1">
        <v>1</v>
      </c>
    </row>
    <row r="2" spans="1:25" ht="15" x14ac:dyDescent="0.25">
      <c r="B2" s="9"/>
      <c r="D2" s="15"/>
      <c r="E2" s="11"/>
      <c r="G2" s="10"/>
      <c r="U2" s="10"/>
    </row>
    <row r="3" spans="1:25" x14ac:dyDescent="0.2">
      <c r="A3" s="18" t="s">
        <v>91</v>
      </c>
      <c r="B3">
        <v>0</v>
      </c>
      <c r="C3" s="12">
        <f>'Order Form'!F25</f>
        <v>0</v>
      </c>
      <c r="D3" s="55" t="e">
        <f>E3/1.15</f>
        <v>#VALUE!</v>
      </c>
      <c r="E3" s="12" t="str">
        <f>'Order Form'!$G25</f>
        <v xml:space="preserve"> </v>
      </c>
      <c r="F3" t="s">
        <v>92</v>
      </c>
      <c r="G3">
        <v>15</v>
      </c>
      <c r="H3">
        <v>3</v>
      </c>
      <c r="I3" s="13">
        <f>'Order Form'!$H$57*10000</f>
        <v>0</v>
      </c>
      <c r="J3" s="48" t="e">
        <f>'Order Form'!$K25</f>
        <v>#N/A</v>
      </c>
      <c r="K3" s="49" t="e">
        <f>VLOOKUP(J3,'Order Form Look up '!$B$2:$C$405,2,FALSE)</f>
        <v>#N/A</v>
      </c>
      <c r="L3">
        <v>4</v>
      </c>
      <c r="M3" t="s">
        <v>90</v>
      </c>
      <c r="N3">
        <v>1</v>
      </c>
      <c r="T3" s="14"/>
    </row>
    <row r="4" spans="1:25" x14ac:dyDescent="0.2">
      <c r="A4" s="18" t="s">
        <v>91</v>
      </c>
      <c r="B4">
        <v>0</v>
      </c>
      <c r="C4" s="12">
        <f>'Order Form'!F26</f>
        <v>0</v>
      </c>
      <c r="D4" s="55" t="e">
        <f t="shared" ref="D4:D32" si="0">E4/1.15</f>
        <v>#VALUE!</v>
      </c>
      <c r="E4" s="12" t="str">
        <f>'Order Form'!$G26</f>
        <v xml:space="preserve"> </v>
      </c>
      <c r="F4" t="s">
        <v>92</v>
      </c>
      <c r="G4">
        <v>15</v>
      </c>
      <c r="H4">
        <v>3</v>
      </c>
      <c r="I4" s="13">
        <f>'Order Form'!$H$57*10000</f>
        <v>0</v>
      </c>
      <c r="J4" s="48" t="e">
        <f>'Order Form'!$K26</f>
        <v>#N/A</v>
      </c>
      <c r="K4" s="49" t="e">
        <f>VLOOKUP(J4,'Order Form Look up '!$B$2:$C$405,2,FALSE)</f>
        <v>#N/A</v>
      </c>
      <c r="L4">
        <v>4</v>
      </c>
      <c r="M4" t="s">
        <v>90</v>
      </c>
      <c r="N4">
        <v>1</v>
      </c>
      <c r="T4" s="14"/>
    </row>
    <row r="5" spans="1:25" x14ac:dyDescent="0.2">
      <c r="A5" s="18" t="s">
        <v>91</v>
      </c>
      <c r="B5">
        <v>0</v>
      </c>
      <c r="C5" s="12">
        <f>'Order Form'!F27</f>
        <v>0</v>
      </c>
      <c r="D5" s="55" t="e">
        <f t="shared" si="0"/>
        <v>#VALUE!</v>
      </c>
      <c r="E5" s="12" t="str">
        <f>'Order Form'!$G27</f>
        <v xml:space="preserve"> </v>
      </c>
      <c r="F5" t="s">
        <v>92</v>
      </c>
      <c r="G5">
        <v>15</v>
      </c>
      <c r="H5">
        <v>3</v>
      </c>
      <c r="I5" s="13">
        <f>'Order Form'!$H$57*10000</f>
        <v>0</v>
      </c>
      <c r="J5" s="48" t="e">
        <f>'Order Form'!$K27</f>
        <v>#N/A</v>
      </c>
      <c r="K5" s="49" t="e">
        <f>VLOOKUP(J5,'Order Form Look up '!$B$2:$C$405,2,FALSE)</f>
        <v>#N/A</v>
      </c>
      <c r="L5" s="18">
        <v>4</v>
      </c>
      <c r="N5">
        <v>1</v>
      </c>
      <c r="T5" s="14"/>
    </row>
    <row r="6" spans="1:25" ht="12" customHeight="1" x14ac:dyDescent="0.2">
      <c r="A6" s="18" t="s">
        <v>91</v>
      </c>
      <c r="B6">
        <v>0</v>
      </c>
      <c r="C6" s="12">
        <f>'Order Form'!F28</f>
        <v>0</v>
      </c>
      <c r="D6" s="55" t="e">
        <f t="shared" si="0"/>
        <v>#VALUE!</v>
      </c>
      <c r="E6" s="12" t="str">
        <f>'Order Form'!$G28</f>
        <v xml:space="preserve"> </v>
      </c>
      <c r="F6" t="s">
        <v>92</v>
      </c>
      <c r="G6">
        <v>15</v>
      </c>
      <c r="H6">
        <v>3</v>
      </c>
      <c r="I6" s="13">
        <f>'Order Form'!$H$57*10000</f>
        <v>0</v>
      </c>
      <c r="J6" s="48" t="e">
        <f>'Order Form'!$K28</f>
        <v>#N/A</v>
      </c>
      <c r="K6" s="49" t="e">
        <f>VLOOKUP(J6,'Order Form Look up '!$B$2:$C$405,2,FALSE)</f>
        <v>#N/A</v>
      </c>
      <c r="L6">
        <v>4</v>
      </c>
      <c r="M6" t="s">
        <v>90</v>
      </c>
      <c r="N6">
        <v>1</v>
      </c>
      <c r="T6" s="14"/>
    </row>
    <row r="7" spans="1:25" ht="12" customHeight="1" x14ac:dyDescent="0.2">
      <c r="A7" s="18" t="s">
        <v>91</v>
      </c>
      <c r="B7">
        <v>0</v>
      </c>
      <c r="C7" s="12">
        <f>'Order Form'!F29</f>
        <v>0</v>
      </c>
      <c r="D7" s="55" t="e">
        <f t="shared" si="0"/>
        <v>#VALUE!</v>
      </c>
      <c r="E7" s="12" t="str">
        <f>'Order Form'!$G29</f>
        <v xml:space="preserve"> </v>
      </c>
      <c r="F7" t="s">
        <v>92</v>
      </c>
      <c r="G7">
        <v>15</v>
      </c>
      <c r="H7">
        <v>3</v>
      </c>
      <c r="I7" s="13">
        <f>'Order Form'!$H$57*10000</f>
        <v>0</v>
      </c>
      <c r="J7" s="48" t="e">
        <f>'Order Form'!$K29</f>
        <v>#N/A</v>
      </c>
      <c r="K7" s="49" t="e">
        <f>VLOOKUP(J7,'Order Form Look up '!$B$2:$C$405,2,FALSE)</f>
        <v>#N/A</v>
      </c>
      <c r="L7">
        <v>4</v>
      </c>
      <c r="M7" t="s">
        <v>90</v>
      </c>
      <c r="N7">
        <v>1</v>
      </c>
      <c r="T7" s="14"/>
    </row>
    <row r="8" spans="1:25" x14ac:dyDescent="0.2">
      <c r="A8" s="18" t="s">
        <v>91</v>
      </c>
      <c r="B8">
        <v>0</v>
      </c>
      <c r="C8" s="12">
        <f>'Order Form'!F30</f>
        <v>0</v>
      </c>
      <c r="D8" s="55" t="e">
        <f t="shared" si="0"/>
        <v>#VALUE!</v>
      </c>
      <c r="E8" s="12" t="str">
        <f>'Order Form'!$G30</f>
        <v xml:space="preserve"> </v>
      </c>
      <c r="F8" t="s">
        <v>92</v>
      </c>
      <c r="G8">
        <v>15</v>
      </c>
      <c r="H8">
        <v>3</v>
      </c>
      <c r="I8" s="13">
        <f>'Order Form'!$H$57*10000</f>
        <v>0</v>
      </c>
      <c r="J8" s="48" t="e">
        <f>'Order Form'!$K30</f>
        <v>#N/A</v>
      </c>
      <c r="K8" s="49" t="e">
        <f>VLOOKUP(J8,'Order Form Look up '!$B$2:$C$405,2,FALSE)</f>
        <v>#N/A</v>
      </c>
      <c r="L8">
        <v>4</v>
      </c>
      <c r="M8" t="s">
        <v>90</v>
      </c>
      <c r="N8">
        <v>1</v>
      </c>
      <c r="T8" s="14"/>
    </row>
    <row r="9" spans="1:25" x14ac:dyDescent="0.2">
      <c r="A9" s="18" t="s">
        <v>91</v>
      </c>
      <c r="B9">
        <v>0</v>
      </c>
      <c r="C9" s="12">
        <f>'Order Form'!F31</f>
        <v>0</v>
      </c>
      <c r="D9" s="55" t="e">
        <f t="shared" si="0"/>
        <v>#VALUE!</v>
      </c>
      <c r="E9" s="12" t="str">
        <f>'Order Form'!$G31</f>
        <v xml:space="preserve"> </v>
      </c>
      <c r="F9" t="s">
        <v>92</v>
      </c>
      <c r="G9">
        <v>15</v>
      </c>
      <c r="H9">
        <v>3</v>
      </c>
      <c r="I9" s="13">
        <f>'Order Form'!$H$57*10000</f>
        <v>0</v>
      </c>
      <c r="J9" s="48" t="e">
        <f>'Order Form'!$K31</f>
        <v>#N/A</v>
      </c>
      <c r="K9" s="49" t="e">
        <f>VLOOKUP(J9,'Order Form Look up '!$B$2:$C$405,2,FALSE)</f>
        <v>#N/A</v>
      </c>
      <c r="L9">
        <v>4</v>
      </c>
      <c r="M9" t="s">
        <v>90</v>
      </c>
      <c r="N9">
        <v>1</v>
      </c>
      <c r="T9" s="14"/>
    </row>
    <row r="10" spans="1:25" x14ac:dyDescent="0.2">
      <c r="A10" s="18" t="s">
        <v>91</v>
      </c>
      <c r="B10">
        <v>0</v>
      </c>
      <c r="C10" s="12">
        <f>'Order Form'!F32</f>
        <v>0</v>
      </c>
      <c r="D10" s="55" t="e">
        <f t="shared" si="0"/>
        <v>#VALUE!</v>
      </c>
      <c r="E10" s="12" t="str">
        <f>'Order Form'!$G32</f>
        <v xml:space="preserve"> </v>
      </c>
      <c r="F10" t="s">
        <v>92</v>
      </c>
      <c r="G10">
        <v>15</v>
      </c>
      <c r="H10">
        <v>3</v>
      </c>
      <c r="I10" s="13">
        <f>'Order Form'!$H$57*10000</f>
        <v>0</v>
      </c>
      <c r="J10" s="48" t="e">
        <f>'Order Form'!$K32</f>
        <v>#N/A</v>
      </c>
      <c r="K10" s="49" t="e">
        <f>VLOOKUP(J10,'Order Form Look up '!$B$2:$C$405,2,FALSE)</f>
        <v>#N/A</v>
      </c>
      <c r="L10">
        <v>4</v>
      </c>
      <c r="M10" t="s">
        <v>90</v>
      </c>
      <c r="N10">
        <v>1</v>
      </c>
      <c r="T10" s="14"/>
    </row>
    <row r="11" spans="1:25" x14ac:dyDescent="0.2">
      <c r="A11" t="s">
        <v>91</v>
      </c>
      <c r="B11">
        <v>0</v>
      </c>
      <c r="C11" s="12">
        <f>'Order Form'!F33</f>
        <v>0</v>
      </c>
      <c r="D11" s="55" t="e">
        <f t="shared" si="0"/>
        <v>#VALUE!</v>
      </c>
      <c r="E11" s="12" t="str">
        <f>'Order Form'!$G33</f>
        <v xml:space="preserve"> </v>
      </c>
      <c r="F11" t="s">
        <v>92</v>
      </c>
      <c r="G11">
        <v>15</v>
      </c>
      <c r="H11">
        <v>3</v>
      </c>
      <c r="I11" s="13">
        <f>'Order Form'!$H$57*10000</f>
        <v>0</v>
      </c>
      <c r="J11" s="48" t="e">
        <f>'Order Form'!$K33</f>
        <v>#N/A</v>
      </c>
      <c r="K11" s="49" t="e">
        <f>VLOOKUP(J11,'Order Form Look up '!$B$2:$C$405,2,FALSE)</f>
        <v>#N/A</v>
      </c>
      <c r="L11">
        <v>4</v>
      </c>
      <c r="M11" t="s">
        <v>90</v>
      </c>
      <c r="N11">
        <v>1</v>
      </c>
      <c r="T11" s="14"/>
    </row>
    <row r="12" spans="1:25" x14ac:dyDescent="0.2">
      <c r="A12" t="s">
        <v>91</v>
      </c>
      <c r="B12">
        <v>0</v>
      </c>
      <c r="C12" s="12">
        <f>'Order Form'!F34</f>
        <v>0</v>
      </c>
      <c r="D12" s="55" t="e">
        <f t="shared" si="0"/>
        <v>#VALUE!</v>
      </c>
      <c r="E12" s="12" t="str">
        <f>'Order Form'!$G34</f>
        <v xml:space="preserve"> </v>
      </c>
      <c r="F12" t="s">
        <v>92</v>
      </c>
      <c r="G12">
        <v>15</v>
      </c>
      <c r="H12">
        <v>3</v>
      </c>
      <c r="I12" s="13">
        <f>'Order Form'!$H$57*10000</f>
        <v>0</v>
      </c>
      <c r="J12" s="48" t="e">
        <f>'Order Form'!$K34</f>
        <v>#N/A</v>
      </c>
      <c r="K12" s="49" t="e">
        <f>VLOOKUP(J12,'Order Form Look up '!$B$2:$C$405,2,FALSE)</f>
        <v>#N/A</v>
      </c>
      <c r="L12">
        <v>4</v>
      </c>
      <c r="N12">
        <v>1</v>
      </c>
      <c r="T12" s="14"/>
    </row>
    <row r="13" spans="1:25" x14ac:dyDescent="0.2">
      <c r="A13" t="s">
        <v>91</v>
      </c>
      <c r="B13">
        <v>0</v>
      </c>
      <c r="C13" s="12">
        <f>'Order Form'!F35</f>
        <v>0</v>
      </c>
      <c r="D13" s="55" t="e">
        <f t="shared" si="0"/>
        <v>#VALUE!</v>
      </c>
      <c r="E13" s="12" t="str">
        <f>'Order Form'!$G35</f>
        <v xml:space="preserve"> </v>
      </c>
      <c r="F13" t="s">
        <v>92</v>
      </c>
      <c r="G13">
        <v>15</v>
      </c>
      <c r="H13">
        <v>3</v>
      </c>
      <c r="I13" s="13">
        <f>'Order Form'!$H$57*10000</f>
        <v>0</v>
      </c>
      <c r="J13" s="48" t="e">
        <f>'Order Form'!$K35</f>
        <v>#N/A</v>
      </c>
      <c r="K13" s="49" t="e">
        <f>VLOOKUP(J13,'Order Form Look up '!$B$2:$C$405,2,FALSE)</f>
        <v>#N/A</v>
      </c>
      <c r="L13">
        <v>4</v>
      </c>
      <c r="N13">
        <v>1</v>
      </c>
      <c r="T13" s="14"/>
    </row>
    <row r="14" spans="1:25" x14ac:dyDescent="0.2">
      <c r="A14" t="s">
        <v>91</v>
      </c>
      <c r="B14">
        <v>0</v>
      </c>
      <c r="C14" s="12">
        <f>'Order Form'!F36</f>
        <v>0</v>
      </c>
      <c r="D14" s="55" t="e">
        <f t="shared" si="0"/>
        <v>#VALUE!</v>
      </c>
      <c r="E14" s="12" t="str">
        <f>'Order Form'!$G36</f>
        <v xml:space="preserve"> </v>
      </c>
      <c r="F14" t="s">
        <v>92</v>
      </c>
      <c r="G14">
        <v>15</v>
      </c>
      <c r="H14">
        <v>3</v>
      </c>
      <c r="I14" s="13">
        <f>'Order Form'!$H$57*10000</f>
        <v>0</v>
      </c>
      <c r="J14" s="48" t="e">
        <f>'Order Form'!$K36</f>
        <v>#N/A</v>
      </c>
      <c r="K14" s="49" t="e">
        <f>VLOOKUP(J14,'Order Form Look up '!$B$2:$C$405,2,FALSE)</f>
        <v>#N/A</v>
      </c>
      <c r="L14">
        <v>4</v>
      </c>
      <c r="N14">
        <v>1</v>
      </c>
      <c r="T14" s="14"/>
    </row>
    <row r="15" spans="1:25" x14ac:dyDescent="0.2">
      <c r="A15" t="s">
        <v>91</v>
      </c>
      <c r="B15">
        <v>0</v>
      </c>
      <c r="C15" s="12">
        <f>'Order Form'!F37</f>
        <v>0</v>
      </c>
      <c r="D15" s="55" t="e">
        <f t="shared" si="0"/>
        <v>#VALUE!</v>
      </c>
      <c r="E15" s="12" t="str">
        <f>'Order Form'!$G37</f>
        <v xml:space="preserve"> </v>
      </c>
      <c r="F15" t="s">
        <v>92</v>
      </c>
      <c r="G15">
        <v>15</v>
      </c>
      <c r="H15">
        <v>3</v>
      </c>
      <c r="I15" s="13">
        <f>'Order Form'!$H$57*10000</f>
        <v>0</v>
      </c>
      <c r="J15" s="48" t="e">
        <f>'Order Form'!$K37</f>
        <v>#N/A</v>
      </c>
      <c r="K15" s="49" t="e">
        <f>VLOOKUP(J15,'Order Form Look up '!$B$2:$C$405,2,FALSE)</f>
        <v>#N/A</v>
      </c>
      <c r="L15">
        <v>4</v>
      </c>
      <c r="N15">
        <v>1</v>
      </c>
      <c r="T15" s="14"/>
    </row>
    <row r="16" spans="1:25" x14ac:dyDescent="0.2">
      <c r="A16" t="s">
        <v>91</v>
      </c>
      <c r="B16">
        <v>0</v>
      </c>
      <c r="C16" s="12">
        <f>'Order Form'!F38</f>
        <v>0</v>
      </c>
      <c r="D16" s="55" t="e">
        <f t="shared" si="0"/>
        <v>#VALUE!</v>
      </c>
      <c r="E16" s="12" t="str">
        <f>'Order Form'!$G38</f>
        <v xml:space="preserve"> </v>
      </c>
      <c r="F16" t="s">
        <v>92</v>
      </c>
      <c r="G16">
        <v>15</v>
      </c>
      <c r="H16">
        <v>3</v>
      </c>
      <c r="I16" s="13">
        <f>'Order Form'!$H$57*10000</f>
        <v>0</v>
      </c>
      <c r="J16" s="48" t="e">
        <f>'Order Form'!$K38</f>
        <v>#N/A</v>
      </c>
      <c r="K16" s="49" t="e">
        <f>VLOOKUP(J16,'Order Form Look up '!$B$2:$C$405,2,FALSE)</f>
        <v>#N/A</v>
      </c>
      <c r="L16">
        <v>4</v>
      </c>
      <c r="N16">
        <v>1</v>
      </c>
      <c r="T16" s="14"/>
    </row>
    <row r="17" spans="1:20" x14ac:dyDescent="0.2">
      <c r="A17" t="s">
        <v>91</v>
      </c>
      <c r="B17">
        <v>0</v>
      </c>
      <c r="C17" s="12">
        <f>'Order Form'!F39</f>
        <v>0</v>
      </c>
      <c r="D17" s="55" t="e">
        <f t="shared" si="0"/>
        <v>#VALUE!</v>
      </c>
      <c r="E17" s="12" t="str">
        <f>'Order Form'!$G39</f>
        <v xml:space="preserve"> </v>
      </c>
      <c r="F17" t="s">
        <v>92</v>
      </c>
      <c r="G17">
        <v>15</v>
      </c>
      <c r="H17">
        <v>3</v>
      </c>
      <c r="I17" s="13">
        <f>'Order Form'!$H$57*10000</f>
        <v>0</v>
      </c>
      <c r="J17" s="48" t="e">
        <f>'Order Form'!$K39</f>
        <v>#N/A</v>
      </c>
      <c r="K17" s="49" t="e">
        <f>VLOOKUP(J17,'Order Form Look up '!$B$2:$C$405,2,FALSE)</f>
        <v>#N/A</v>
      </c>
      <c r="L17">
        <v>4</v>
      </c>
      <c r="N17">
        <v>1</v>
      </c>
      <c r="T17" s="14"/>
    </row>
    <row r="18" spans="1:20" x14ac:dyDescent="0.2">
      <c r="A18" t="s">
        <v>91</v>
      </c>
      <c r="B18">
        <v>0</v>
      </c>
      <c r="C18" s="12">
        <f>'Order Form'!F40</f>
        <v>0</v>
      </c>
      <c r="D18" s="55" t="e">
        <f t="shared" si="0"/>
        <v>#VALUE!</v>
      </c>
      <c r="E18" s="12" t="str">
        <f>'Order Form'!$G40</f>
        <v xml:space="preserve"> </v>
      </c>
      <c r="F18" t="s">
        <v>92</v>
      </c>
      <c r="G18">
        <v>15</v>
      </c>
      <c r="H18">
        <v>3</v>
      </c>
      <c r="I18" s="13">
        <f>'Order Form'!$H$57*10000</f>
        <v>0</v>
      </c>
      <c r="J18" s="48" t="e">
        <f>'Order Form'!$K40</f>
        <v>#N/A</v>
      </c>
      <c r="K18" s="49" t="e">
        <f>VLOOKUP(J18,'Order Form Look up '!$B$2:$C$405,2,FALSE)</f>
        <v>#N/A</v>
      </c>
      <c r="L18">
        <v>4</v>
      </c>
      <c r="N18">
        <v>1</v>
      </c>
      <c r="T18" s="14"/>
    </row>
    <row r="19" spans="1:20" x14ac:dyDescent="0.2">
      <c r="A19" t="s">
        <v>91</v>
      </c>
      <c r="B19">
        <v>0</v>
      </c>
      <c r="C19" s="12">
        <f>'Order Form'!F41</f>
        <v>0</v>
      </c>
      <c r="D19" s="55" t="e">
        <f t="shared" si="0"/>
        <v>#VALUE!</v>
      </c>
      <c r="E19" s="12" t="str">
        <f>'Order Form'!$G41</f>
        <v xml:space="preserve"> </v>
      </c>
      <c r="F19" t="s">
        <v>92</v>
      </c>
      <c r="G19">
        <v>15</v>
      </c>
      <c r="H19">
        <v>3</v>
      </c>
      <c r="I19" s="13">
        <f>'Order Form'!$H$57*10000</f>
        <v>0</v>
      </c>
      <c r="J19" s="48" t="e">
        <f>'Order Form'!$K41</f>
        <v>#N/A</v>
      </c>
      <c r="K19" s="49" t="e">
        <f>VLOOKUP(J19,'Order Form Look up '!$B$2:$C$405,2,FALSE)</f>
        <v>#N/A</v>
      </c>
      <c r="L19">
        <v>4</v>
      </c>
      <c r="N19">
        <v>1</v>
      </c>
      <c r="T19" s="14"/>
    </row>
    <row r="20" spans="1:20" x14ac:dyDescent="0.2">
      <c r="A20" t="s">
        <v>91</v>
      </c>
      <c r="B20">
        <v>0</v>
      </c>
      <c r="C20" s="12">
        <f>'Order Form'!F42</f>
        <v>0</v>
      </c>
      <c r="D20" s="55" t="e">
        <f t="shared" si="0"/>
        <v>#VALUE!</v>
      </c>
      <c r="E20" s="12" t="str">
        <f>'Order Form'!$G42</f>
        <v xml:space="preserve"> </v>
      </c>
      <c r="F20" t="s">
        <v>92</v>
      </c>
      <c r="G20">
        <v>15</v>
      </c>
      <c r="H20">
        <v>3</v>
      </c>
      <c r="I20" s="13">
        <f>'Order Form'!$H$57*10000</f>
        <v>0</v>
      </c>
      <c r="J20" s="48" t="e">
        <f>'Order Form'!$K42</f>
        <v>#N/A</v>
      </c>
      <c r="K20" s="49" t="e">
        <f>VLOOKUP(J20,'Order Form Look up '!$B$2:$C$405,2,FALSE)</f>
        <v>#N/A</v>
      </c>
      <c r="L20">
        <v>4</v>
      </c>
      <c r="N20">
        <v>1</v>
      </c>
      <c r="T20" s="14"/>
    </row>
    <row r="21" spans="1:20" x14ac:dyDescent="0.2">
      <c r="A21" t="s">
        <v>91</v>
      </c>
      <c r="B21">
        <v>0</v>
      </c>
      <c r="C21" s="12">
        <f>'Order Form'!F43</f>
        <v>0</v>
      </c>
      <c r="D21" s="55" t="e">
        <f t="shared" si="0"/>
        <v>#VALUE!</v>
      </c>
      <c r="E21" s="12" t="str">
        <f>'Order Form'!$G43</f>
        <v xml:space="preserve"> </v>
      </c>
      <c r="F21" t="s">
        <v>92</v>
      </c>
      <c r="G21">
        <v>15</v>
      </c>
      <c r="H21">
        <v>3</v>
      </c>
      <c r="I21" s="13">
        <f>'Order Form'!$H$57*10000</f>
        <v>0</v>
      </c>
      <c r="J21" s="48" t="e">
        <f>'Order Form'!$K43</f>
        <v>#N/A</v>
      </c>
      <c r="K21" s="49" t="e">
        <f>VLOOKUP(J21,'Order Form Look up '!$B$2:$C$405,2,FALSE)</f>
        <v>#N/A</v>
      </c>
      <c r="L21">
        <v>4</v>
      </c>
      <c r="N21">
        <v>1</v>
      </c>
      <c r="T21" s="14"/>
    </row>
    <row r="22" spans="1:20" x14ac:dyDescent="0.2">
      <c r="A22" t="s">
        <v>91</v>
      </c>
      <c r="B22">
        <v>0</v>
      </c>
      <c r="C22" s="12">
        <f>'Order Form'!F44</f>
        <v>0</v>
      </c>
      <c r="D22" s="55" t="e">
        <f t="shared" si="0"/>
        <v>#VALUE!</v>
      </c>
      <c r="E22" s="12" t="str">
        <f>'Order Form'!$G44</f>
        <v xml:space="preserve"> </v>
      </c>
      <c r="F22" t="s">
        <v>92</v>
      </c>
      <c r="G22">
        <v>15</v>
      </c>
      <c r="H22">
        <v>3</v>
      </c>
      <c r="I22" s="13">
        <f>'Order Form'!$H$57*10000</f>
        <v>0</v>
      </c>
      <c r="J22" s="48" t="e">
        <f>'Order Form'!$K44</f>
        <v>#N/A</v>
      </c>
      <c r="K22" s="49" t="e">
        <f>VLOOKUP(J22,'Order Form Look up '!$B$2:$C$405,2,FALSE)</f>
        <v>#N/A</v>
      </c>
      <c r="L22">
        <v>4</v>
      </c>
      <c r="N22">
        <v>1</v>
      </c>
      <c r="T22" s="14"/>
    </row>
    <row r="23" spans="1:20" x14ac:dyDescent="0.2">
      <c r="A23" t="s">
        <v>91</v>
      </c>
      <c r="B23">
        <v>0</v>
      </c>
      <c r="C23" s="12">
        <f>'Order Form'!F45</f>
        <v>0</v>
      </c>
      <c r="D23" s="55" t="e">
        <f t="shared" si="0"/>
        <v>#VALUE!</v>
      </c>
      <c r="E23" s="12" t="str">
        <f>'Order Form'!$G45</f>
        <v xml:space="preserve"> </v>
      </c>
      <c r="F23" t="s">
        <v>92</v>
      </c>
      <c r="G23">
        <v>15</v>
      </c>
      <c r="H23">
        <v>3</v>
      </c>
      <c r="I23" s="13">
        <f>'Order Form'!$H$57*10000</f>
        <v>0</v>
      </c>
      <c r="J23" s="48" t="e">
        <f>'Order Form'!$K45</f>
        <v>#N/A</v>
      </c>
      <c r="K23" s="49" t="e">
        <f>VLOOKUP(J23,'Order Form Look up '!$B$2:$C$405,2,FALSE)</f>
        <v>#N/A</v>
      </c>
      <c r="L23">
        <v>4</v>
      </c>
      <c r="N23">
        <v>1</v>
      </c>
      <c r="T23" s="14"/>
    </row>
    <row r="24" spans="1:20" x14ac:dyDescent="0.2">
      <c r="A24" t="s">
        <v>91</v>
      </c>
      <c r="B24">
        <v>0</v>
      </c>
      <c r="C24" s="12">
        <f>'Order Form'!F46</f>
        <v>0</v>
      </c>
      <c r="D24" s="55" t="e">
        <f t="shared" si="0"/>
        <v>#VALUE!</v>
      </c>
      <c r="E24" s="12" t="str">
        <f>'Order Form'!$G46</f>
        <v xml:space="preserve"> </v>
      </c>
      <c r="F24" t="s">
        <v>92</v>
      </c>
      <c r="G24">
        <v>15</v>
      </c>
      <c r="H24">
        <v>3</v>
      </c>
      <c r="I24" s="13">
        <f>'Order Form'!$H$57*10000</f>
        <v>0</v>
      </c>
      <c r="J24" s="48" t="e">
        <f>'Order Form'!$K46</f>
        <v>#N/A</v>
      </c>
      <c r="K24" s="49" t="e">
        <f>VLOOKUP(J24,'Order Form Look up '!$B$2:$C$405,2,FALSE)</f>
        <v>#N/A</v>
      </c>
      <c r="L24">
        <v>4</v>
      </c>
      <c r="N24">
        <v>1</v>
      </c>
      <c r="T24" s="14"/>
    </row>
    <row r="25" spans="1:20" x14ac:dyDescent="0.2">
      <c r="A25" t="s">
        <v>91</v>
      </c>
      <c r="B25">
        <v>0</v>
      </c>
      <c r="C25" s="12">
        <f>'Order Form'!F47</f>
        <v>0</v>
      </c>
      <c r="D25" s="55" t="e">
        <f t="shared" si="0"/>
        <v>#VALUE!</v>
      </c>
      <c r="E25" s="12" t="str">
        <f>'Order Form'!$G47</f>
        <v xml:space="preserve"> </v>
      </c>
      <c r="F25" t="s">
        <v>92</v>
      </c>
      <c r="G25">
        <v>15</v>
      </c>
      <c r="H25">
        <v>3</v>
      </c>
      <c r="I25" s="13">
        <f>'Order Form'!$H$57*10000</f>
        <v>0</v>
      </c>
      <c r="J25" s="48" t="e">
        <f>'Order Form'!$K47</f>
        <v>#N/A</v>
      </c>
      <c r="K25" s="49" t="e">
        <f>VLOOKUP(J25,'Order Form Look up '!$B$2:$C$405,2,FALSE)</f>
        <v>#N/A</v>
      </c>
      <c r="L25">
        <v>4</v>
      </c>
      <c r="N25">
        <v>1</v>
      </c>
      <c r="T25" s="14"/>
    </row>
    <row r="26" spans="1:20" x14ac:dyDescent="0.2">
      <c r="A26" t="s">
        <v>91</v>
      </c>
      <c r="B26">
        <v>0</v>
      </c>
      <c r="C26" s="12">
        <f>'Order Form'!F48</f>
        <v>0</v>
      </c>
      <c r="D26" s="55" t="e">
        <f t="shared" si="0"/>
        <v>#VALUE!</v>
      </c>
      <c r="E26" s="12" t="str">
        <f>'Order Form'!$G48</f>
        <v xml:space="preserve"> </v>
      </c>
      <c r="F26" t="s">
        <v>92</v>
      </c>
      <c r="G26">
        <v>15</v>
      </c>
      <c r="H26">
        <v>3</v>
      </c>
      <c r="I26" s="13">
        <f>'Order Form'!$H$57*10000</f>
        <v>0</v>
      </c>
      <c r="J26" s="48" t="e">
        <f>'Order Form'!$K48</f>
        <v>#N/A</v>
      </c>
      <c r="K26" s="49" t="e">
        <f>VLOOKUP(J26,'Order Form Look up '!$B$2:$C$405,2,FALSE)</f>
        <v>#N/A</v>
      </c>
      <c r="L26">
        <v>4</v>
      </c>
      <c r="N26">
        <v>1</v>
      </c>
      <c r="T26" s="14"/>
    </row>
    <row r="27" spans="1:20" x14ac:dyDescent="0.2">
      <c r="A27" t="s">
        <v>91</v>
      </c>
      <c r="B27">
        <v>0</v>
      </c>
      <c r="C27" s="12">
        <f>'Order Form'!F49</f>
        <v>0</v>
      </c>
      <c r="D27" s="55" t="e">
        <f t="shared" si="0"/>
        <v>#VALUE!</v>
      </c>
      <c r="E27" s="12" t="str">
        <f>'Order Form'!$G49</f>
        <v xml:space="preserve"> </v>
      </c>
      <c r="F27" t="s">
        <v>92</v>
      </c>
      <c r="G27">
        <v>15</v>
      </c>
      <c r="H27">
        <v>3</v>
      </c>
      <c r="I27" s="13">
        <f>'Order Form'!$H$57*10000</f>
        <v>0</v>
      </c>
      <c r="J27" s="48" t="e">
        <f>'Order Form'!$K49</f>
        <v>#N/A</v>
      </c>
      <c r="K27" s="49" t="e">
        <f>VLOOKUP(J27,'Order Form Look up '!$B$2:$C$405,2,FALSE)</f>
        <v>#N/A</v>
      </c>
      <c r="L27">
        <v>4</v>
      </c>
      <c r="N27">
        <v>1</v>
      </c>
      <c r="T27" s="14"/>
    </row>
    <row r="28" spans="1:20" x14ac:dyDescent="0.2">
      <c r="A28" t="s">
        <v>91</v>
      </c>
      <c r="B28">
        <v>0</v>
      </c>
      <c r="C28" s="12">
        <f>'Order Form'!F50</f>
        <v>0</v>
      </c>
      <c r="D28" s="55" t="e">
        <f t="shared" si="0"/>
        <v>#VALUE!</v>
      </c>
      <c r="E28" s="12" t="str">
        <f>'Order Form'!$G50</f>
        <v xml:space="preserve"> </v>
      </c>
      <c r="F28" t="s">
        <v>92</v>
      </c>
      <c r="G28">
        <v>15</v>
      </c>
      <c r="H28">
        <v>3</v>
      </c>
      <c r="I28" s="13">
        <f>'Order Form'!$H$57*10000</f>
        <v>0</v>
      </c>
      <c r="J28" s="48" t="e">
        <f>'Order Form'!$K50</f>
        <v>#N/A</v>
      </c>
      <c r="K28" s="49" t="e">
        <f>VLOOKUP(J28,'Order Form Look up '!$B$2:$C$405,2,FALSE)</f>
        <v>#N/A</v>
      </c>
      <c r="L28">
        <v>4</v>
      </c>
      <c r="N28">
        <v>1</v>
      </c>
      <c r="T28" s="14"/>
    </row>
    <row r="29" spans="1:20" x14ac:dyDescent="0.2">
      <c r="A29" t="s">
        <v>91</v>
      </c>
      <c r="B29">
        <v>0</v>
      </c>
      <c r="C29" s="12">
        <f>'Order Form'!F51</f>
        <v>0</v>
      </c>
      <c r="D29" s="55" t="e">
        <f t="shared" si="0"/>
        <v>#VALUE!</v>
      </c>
      <c r="E29" s="12" t="str">
        <f>'Order Form'!$G51</f>
        <v xml:space="preserve"> </v>
      </c>
      <c r="F29" t="s">
        <v>92</v>
      </c>
      <c r="G29">
        <v>15</v>
      </c>
      <c r="H29">
        <v>3</v>
      </c>
      <c r="I29" s="13">
        <f>'Order Form'!$H$57*10000</f>
        <v>0</v>
      </c>
      <c r="J29" s="48" t="e">
        <f>'Order Form'!$K51</f>
        <v>#N/A</v>
      </c>
      <c r="K29" s="49" t="e">
        <f>VLOOKUP(J29,'Order Form Look up '!$B$2:$C$405,2,FALSE)</f>
        <v>#N/A</v>
      </c>
      <c r="L29">
        <v>4</v>
      </c>
      <c r="N29">
        <v>1</v>
      </c>
      <c r="T29" s="14"/>
    </row>
    <row r="30" spans="1:20" x14ac:dyDescent="0.2">
      <c r="A30" t="s">
        <v>91</v>
      </c>
      <c r="B30">
        <v>0</v>
      </c>
      <c r="C30" s="12">
        <f>'Order Form'!F52</f>
        <v>0</v>
      </c>
      <c r="D30" s="55" t="e">
        <f t="shared" si="0"/>
        <v>#VALUE!</v>
      </c>
      <c r="E30" s="12" t="str">
        <f>'Order Form'!$G52</f>
        <v xml:space="preserve"> </v>
      </c>
      <c r="F30" t="s">
        <v>92</v>
      </c>
      <c r="G30">
        <v>15</v>
      </c>
      <c r="H30">
        <v>3</v>
      </c>
      <c r="I30" s="13">
        <f>'Order Form'!$H$57*10000</f>
        <v>0</v>
      </c>
      <c r="J30" s="48" t="e">
        <f>'Order Form'!$K52</f>
        <v>#N/A</v>
      </c>
      <c r="K30" s="49" t="e">
        <f>VLOOKUP(J30,'Order Form Look up '!$B$2:$C$405,2,FALSE)</f>
        <v>#N/A</v>
      </c>
      <c r="L30">
        <v>4</v>
      </c>
      <c r="N30">
        <v>1</v>
      </c>
      <c r="T30" s="14"/>
    </row>
    <row r="31" spans="1:20" x14ac:dyDescent="0.2">
      <c r="A31" t="s">
        <v>91</v>
      </c>
      <c r="B31">
        <v>0</v>
      </c>
      <c r="C31" s="12">
        <f>'Order Form'!F53</f>
        <v>0</v>
      </c>
      <c r="D31" s="55" t="e">
        <f t="shared" si="0"/>
        <v>#VALUE!</v>
      </c>
      <c r="E31" s="12" t="str">
        <f>'Order Form'!$G53</f>
        <v xml:space="preserve"> </v>
      </c>
      <c r="F31" t="s">
        <v>92</v>
      </c>
      <c r="G31">
        <v>15</v>
      </c>
      <c r="H31">
        <v>3</v>
      </c>
      <c r="I31" s="13">
        <f>'Order Form'!$H$57*10000</f>
        <v>0</v>
      </c>
      <c r="J31" s="48" t="e">
        <f>'Order Form'!$K53</f>
        <v>#N/A</v>
      </c>
      <c r="K31" s="49" t="e">
        <f>VLOOKUP(J31,'Order Form Look up '!$B$2:$C$405,2,FALSE)</f>
        <v>#N/A</v>
      </c>
      <c r="L31">
        <v>4</v>
      </c>
      <c r="N31">
        <v>1</v>
      </c>
      <c r="T31" s="14"/>
    </row>
    <row r="32" spans="1:20" x14ac:dyDescent="0.2">
      <c r="A32" t="s">
        <v>91</v>
      </c>
      <c r="B32">
        <v>0</v>
      </c>
      <c r="C32" s="12">
        <f>'Order Form'!F54</f>
        <v>0</v>
      </c>
      <c r="D32" s="55" t="e">
        <f t="shared" si="0"/>
        <v>#VALUE!</v>
      </c>
      <c r="E32" s="12" t="str">
        <f>'Order Form'!$G54</f>
        <v xml:space="preserve"> </v>
      </c>
      <c r="F32" t="s">
        <v>92</v>
      </c>
      <c r="G32">
        <v>15</v>
      </c>
      <c r="H32">
        <v>3</v>
      </c>
      <c r="I32" s="13">
        <f>'Order Form'!$H$57*10000</f>
        <v>0</v>
      </c>
      <c r="J32" s="48" t="e">
        <f>'Order Form'!$K54</f>
        <v>#N/A</v>
      </c>
      <c r="K32" s="49" t="e">
        <f>VLOOKUP(J32,'Order Form Look up '!$B$2:$C$405,2,FALSE)</f>
        <v>#N/A</v>
      </c>
      <c r="L32">
        <v>4</v>
      </c>
      <c r="N32">
        <v>1</v>
      </c>
      <c r="T32" s="14"/>
    </row>
  </sheetData>
  <phoneticPr fontId="13" type="noConversion"/>
  <pageMargins left="0.75" right="0.75" top="1" bottom="1" header="0.5" footer="0.5"/>
  <pageSetup paperSize="9" orientation="portrait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1">
    <tabColor rgb="FF92D050"/>
  </sheetPr>
  <dimension ref="A1:I148"/>
  <sheetViews>
    <sheetView showGridLines="0" zoomScaleNormal="100" zoomScaleSheetLayoutView="100" workbookViewId="0">
      <selection activeCell="D1" sqref="D1:E1"/>
    </sheetView>
  </sheetViews>
  <sheetFormatPr defaultRowHeight="12.75" x14ac:dyDescent="0.2"/>
  <cols>
    <col min="1" max="1" width="19.28515625" customWidth="1"/>
    <col min="2" max="2" width="3.7109375" customWidth="1"/>
    <col min="3" max="3" width="68.28515625" customWidth="1"/>
    <col min="4" max="4" width="22.7109375" customWidth="1"/>
    <col min="5" max="5" width="25.140625" customWidth="1"/>
  </cols>
  <sheetData>
    <row r="1" spans="1:8" s="27" customFormat="1" ht="36" customHeight="1" x14ac:dyDescent="0.45">
      <c r="B1" s="33" t="s">
        <v>77</v>
      </c>
      <c r="C1" s="33"/>
      <c r="D1" s="207" t="s">
        <v>450</v>
      </c>
      <c r="E1" s="207"/>
      <c r="F1" s="33"/>
      <c r="G1" s="33"/>
    </row>
    <row r="2" spans="1:8" s="27" customFormat="1" ht="17.25" customHeight="1" x14ac:dyDescent="0.25">
      <c r="B2" s="28" t="s">
        <v>300</v>
      </c>
      <c r="C2" s="28"/>
      <c r="D2" s="209" t="s">
        <v>447</v>
      </c>
      <c r="E2" s="209"/>
      <c r="F2" s="220"/>
      <c r="G2" s="220"/>
    </row>
    <row r="3" spans="1:8" s="27" customFormat="1" ht="21" customHeight="1" x14ac:dyDescent="0.55000000000000004">
      <c r="B3" s="28" t="s">
        <v>340</v>
      </c>
      <c r="C3" s="28"/>
      <c r="D3" s="28"/>
      <c r="E3" s="32"/>
      <c r="F3" s="32"/>
      <c r="G3" s="32"/>
    </row>
    <row r="4" spans="1:8" s="27" customFormat="1" ht="18.75" customHeight="1" x14ac:dyDescent="0.55000000000000004">
      <c r="B4" s="28" t="s">
        <v>313</v>
      </c>
      <c r="C4" s="28"/>
      <c r="G4" s="32"/>
      <c r="H4" s="28"/>
    </row>
    <row r="5" spans="1:8" s="27" customFormat="1" ht="18.75" customHeight="1" x14ac:dyDescent="0.55000000000000004">
      <c r="B5" s="28" t="s">
        <v>341</v>
      </c>
      <c r="C5" s="28"/>
      <c r="D5" s="28"/>
      <c r="E5" s="28"/>
      <c r="F5" s="29"/>
      <c r="G5" s="32"/>
    </row>
    <row r="6" spans="1:8" s="2" customFormat="1" ht="21.75" customHeight="1" x14ac:dyDescent="0.2">
      <c r="A6" s="221" t="s">
        <v>26</v>
      </c>
      <c r="B6" s="222"/>
      <c r="C6" s="3" t="s">
        <v>32</v>
      </c>
      <c r="D6" s="21" t="s">
        <v>299</v>
      </c>
      <c r="E6" s="3" t="s">
        <v>1</v>
      </c>
    </row>
    <row r="7" spans="1:8" s="2" customFormat="1" ht="21" customHeight="1" x14ac:dyDescent="0.2">
      <c r="A7" s="63"/>
      <c r="B7" s="59"/>
      <c r="C7" s="57" t="s">
        <v>33</v>
      </c>
      <c r="D7" s="59"/>
      <c r="E7" s="60"/>
    </row>
    <row r="8" spans="1:8" s="2" customFormat="1" ht="18.75" customHeight="1" x14ac:dyDescent="0.2">
      <c r="A8" s="210">
        <v>9781990925016</v>
      </c>
      <c r="B8" s="210"/>
      <c r="C8" s="56" t="s">
        <v>287</v>
      </c>
      <c r="D8" s="61" t="s">
        <v>272</v>
      </c>
      <c r="E8" s="62">
        <v>55</v>
      </c>
      <c r="G8" s="139"/>
    </row>
    <row r="9" spans="1:8" s="2" customFormat="1" ht="18.75" customHeight="1" x14ac:dyDescent="0.2">
      <c r="A9" s="208">
        <v>9781990925023</v>
      </c>
      <c r="B9" s="208"/>
      <c r="C9" s="56" t="s">
        <v>288</v>
      </c>
      <c r="D9" s="22" t="s">
        <v>272</v>
      </c>
      <c r="E9" s="30">
        <v>55</v>
      </c>
      <c r="G9" s="139"/>
    </row>
    <row r="10" spans="1:8" s="2" customFormat="1" ht="18.75" customHeight="1" x14ac:dyDescent="0.2">
      <c r="A10" s="208">
        <v>9781990925085</v>
      </c>
      <c r="B10" s="208"/>
      <c r="C10" s="56" t="s">
        <v>398</v>
      </c>
      <c r="D10" s="22" t="s">
        <v>75</v>
      </c>
      <c r="E10" s="30">
        <v>55</v>
      </c>
      <c r="G10" s="139"/>
    </row>
    <row r="11" spans="1:8" s="2" customFormat="1" ht="18.75" customHeight="1" x14ac:dyDescent="0.2">
      <c r="A11" s="208">
        <v>9781920701192</v>
      </c>
      <c r="B11" s="208"/>
      <c r="C11" s="56" t="s">
        <v>303</v>
      </c>
      <c r="D11" s="22" t="s">
        <v>272</v>
      </c>
      <c r="E11" s="30">
        <v>29</v>
      </c>
      <c r="G11" s="139"/>
    </row>
    <row r="12" spans="1:8" s="2" customFormat="1" ht="18.75" customHeight="1" x14ac:dyDescent="0.2">
      <c r="A12" s="208">
        <v>9781990925078</v>
      </c>
      <c r="B12" s="208"/>
      <c r="C12" s="56" t="s">
        <v>445</v>
      </c>
      <c r="D12" s="22" t="s">
        <v>75</v>
      </c>
      <c r="E12" s="30">
        <v>29</v>
      </c>
      <c r="G12" s="139"/>
    </row>
    <row r="13" spans="1:8" s="2" customFormat="1" ht="18.75" customHeight="1" x14ac:dyDescent="0.2">
      <c r="A13" s="208">
        <v>9781990925009</v>
      </c>
      <c r="B13" s="208"/>
      <c r="C13" s="56" t="s">
        <v>304</v>
      </c>
      <c r="D13" s="22" t="s">
        <v>272</v>
      </c>
      <c r="E13" s="30">
        <v>29</v>
      </c>
      <c r="G13" s="139"/>
    </row>
    <row r="14" spans="1:8" s="2" customFormat="1" ht="18" customHeight="1" x14ac:dyDescent="0.2">
      <c r="A14" s="208">
        <v>9781920701093</v>
      </c>
      <c r="B14" s="208"/>
      <c r="C14" s="56" t="s">
        <v>399</v>
      </c>
      <c r="D14" s="22" t="s">
        <v>39</v>
      </c>
      <c r="E14" s="30">
        <v>50</v>
      </c>
      <c r="G14" s="139"/>
    </row>
    <row r="15" spans="1:8" s="2" customFormat="1" ht="18" customHeight="1" x14ac:dyDescent="0.2">
      <c r="A15" s="208">
        <v>9781990925054</v>
      </c>
      <c r="B15" s="208"/>
      <c r="C15" s="56" t="s">
        <v>278</v>
      </c>
      <c r="D15" s="22" t="s">
        <v>39</v>
      </c>
      <c r="E15" s="30">
        <v>51</v>
      </c>
      <c r="G15" s="139"/>
    </row>
    <row r="16" spans="1:8" s="2" customFormat="1" ht="18.75" customHeight="1" x14ac:dyDescent="0.2">
      <c r="A16" s="208">
        <v>9781920008338</v>
      </c>
      <c r="B16" s="208"/>
      <c r="C16" s="56" t="s">
        <v>400</v>
      </c>
      <c r="D16" s="22" t="s">
        <v>39</v>
      </c>
      <c r="E16" s="30">
        <v>51</v>
      </c>
      <c r="G16" s="139"/>
    </row>
    <row r="17" spans="1:9" s="2" customFormat="1" ht="18" customHeight="1" x14ac:dyDescent="0.2">
      <c r="A17" s="208">
        <v>9781920008918</v>
      </c>
      <c r="B17" s="208"/>
      <c r="C17" s="56" t="s">
        <v>49</v>
      </c>
      <c r="D17" s="22" t="s">
        <v>39</v>
      </c>
      <c r="E17" s="30">
        <v>51</v>
      </c>
      <c r="G17" s="139"/>
      <c r="H17" s="8"/>
      <c r="I17" s="8"/>
    </row>
    <row r="18" spans="1:9" s="2" customFormat="1" ht="18" customHeight="1" x14ac:dyDescent="0.2">
      <c r="A18" s="208">
        <v>9781920008741</v>
      </c>
      <c r="B18" s="208"/>
      <c r="C18" s="56" t="s">
        <v>401</v>
      </c>
      <c r="D18" s="22" t="s">
        <v>39</v>
      </c>
      <c r="E18" s="30">
        <v>65</v>
      </c>
      <c r="G18" s="139"/>
      <c r="H18" s="8"/>
      <c r="I18" s="8"/>
    </row>
    <row r="19" spans="1:9" s="2" customFormat="1" ht="18" customHeight="1" x14ac:dyDescent="0.2">
      <c r="A19" s="208">
        <v>9781920008673</v>
      </c>
      <c r="B19" s="208"/>
      <c r="C19" s="56" t="s">
        <v>44</v>
      </c>
      <c r="D19" s="22" t="s">
        <v>39</v>
      </c>
      <c r="E19" s="30">
        <v>51</v>
      </c>
      <c r="G19" s="139"/>
      <c r="H19" s="8"/>
      <c r="I19" s="8"/>
    </row>
    <row r="20" spans="1:9" s="2" customFormat="1" ht="18" customHeight="1" x14ac:dyDescent="0.2">
      <c r="A20" s="208">
        <v>9781776306022</v>
      </c>
      <c r="B20" s="208"/>
      <c r="C20" s="56" t="s">
        <v>457</v>
      </c>
      <c r="D20" s="22" t="s">
        <v>459</v>
      </c>
      <c r="E20" s="30">
        <v>27</v>
      </c>
      <c r="G20" s="139"/>
      <c r="H20" s="8"/>
      <c r="I20" s="8"/>
    </row>
    <row r="21" spans="1:9" s="2" customFormat="1" ht="18" customHeight="1" x14ac:dyDescent="0.2">
      <c r="A21" s="58"/>
      <c r="B21" s="57"/>
      <c r="C21" s="57" t="s">
        <v>74</v>
      </c>
      <c r="D21" s="60"/>
      <c r="E21" s="60"/>
      <c r="G21" s="139"/>
      <c r="H21" s="8"/>
      <c r="I21" s="8"/>
    </row>
    <row r="22" spans="1:9" s="2" customFormat="1" ht="18" customHeight="1" x14ac:dyDescent="0.2">
      <c r="A22" s="208">
        <v>9781920008345</v>
      </c>
      <c r="B22" s="208"/>
      <c r="C22" s="56" t="s">
        <v>289</v>
      </c>
      <c r="D22" s="22" t="s">
        <v>40</v>
      </c>
      <c r="E22" s="30">
        <v>40</v>
      </c>
      <c r="G22" s="139"/>
      <c r="H22" s="8"/>
      <c r="I22" s="8"/>
    </row>
    <row r="23" spans="1:9" s="2" customFormat="1" ht="18" customHeight="1" x14ac:dyDescent="0.2">
      <c r="A23" s="208">
        <v>9781920008659</v>
      </c>
      <c r="B23" s="208"/>
      <c r="C23" s="56" t="s">
        <v>402</v>
      </c>
      <c r="D23" s="22" t="s">
        <v>40</v>
      </c>
      <c r="E23" s="30">
        <v>27</v>
      </c>
      <c r="G23" s="139"/>
      <c r="H23" s="8"/>
      <c r="I23" s="8"/>
    </row>
    <row r="24" spans="1:9" s="2" customFormat="1" ht="18" customHeight="1" x14ac:dyDescent="0.2">
      <c r="A24" s="208">
        <v>9781920008666</v>
      </c>
      <c r="B24" s="208"/>
      <c r="C24" s="56" t="s">
        <v>403</v>
      </c>
      <c r="D24" s="22" t="s">
        <v>40</v>
      </c>
      <c r="E24" s="30">
        <v>27</v>
      </c>
      <c r="G24" s="139"/>
      <c r="H24" s="8"/>
      <c r="I24" s="8"/>
    </row>
    <row r="25" spans="1:9" s="2" customFormat="1" ht="18" customHeight="1" x14ac:dyDescent="0.2">
      <c r="A25" s="208">
        <v>9781920008697</v>
      </c>
      <c r="B25" s="208"/>
      <c r="C25" s="56" t="s">
        <v>290</v>
      </c>
      <c r="D25" s="22" t="s">
        <v>40</v>
      </c>
      <c r="E25" s="30">
        <v>27</v>
      </c>
      <c r="G25" s="139"/>
      <c r="H25" s="8"/>
      <c r="I25" s="8"/>
    </row>
    <row r="26" spans="1:9" s="2" customFormat="1" ht="18" customHeight="1" x14ac:dyDescent="0.2">
      <c r="A26" s="208">
        <v>9781920008765</v>
      </c>
      <c r="B26" s="208"/>
      <c r="C26" s="56" t="s">
        <v>404</v>
      </c>
      <c r="D26" s="22" t="s">
        <v>40</v>
      </c>
      <c r="E26" s="30">
        <v>27</v>
      </c>
      <c r="G26" s="139"/>
      <c r="H26" s="8"/>
      <c r="I26" s="8"/>
    </row>
    <row r="27" spans="1:9" s="2" customFormat="1" ht="18" customHeight="1" x14ac:dyDescent="0.2">
      <c r="A27" s="208">
        <v>9781920008734</v>
      </c>
      <c r="B27" s="208"/>
      <c r="C27" s="56" t="s">
        <v>405</v>
      </c>
      <c r="D27" s="22" t="s">
        <v>40</v>
      </c>
      <c r="E27" s="30">
        <v>27</v>
      </c>
      <c r="G27" s="139"/>
      <c r="H27" s="8"/>
      <c r="I27" s="8"/>
    </row>
    <row r="28" spans="1:9" s="2" customFormat="1" ht="18" customHeight="1" x14ac:dyDescent="0.2">
      <c r="A28" s="208">
        <v>9781920701116</v>
      </c>
      <c r="B28" s="208"/>
      <c r="C28" s="56" t="s">
        <v>406</v>
      </c>
      <c r="D28" s="22" t="s">
        <v>75</v>
      </c>
      <c r="E28" s="30">
        <v>35</v>
      </c>
      <c r="G28" s="139"/>
      <c r="H28" s="8"/>
      <c r="I28" s="8"/>
    </row>
    <row r="29" spans="1:9" s="2" customFormat="1" ht="18" customHeight="1" x14ac:dyDescent="0.2">
      <c r="A29" s="208">
        <v>9781920701147</v>
      </c>
      <c r="B29" s="208"/>
      <c r="C29" s="56" t="s">
        <v>407</v>
      </c>
      <c r="D29" s="22" t="s">
        <v>81</v>
      </c>
      <c r="E29" s="30">
        <v>35</v>
      </c>
      <c r="G29" s="139"/>
      <c r="H29" s="8"/>
      <c r="I29" s="8"/>
    </row>
    <row r="30" spans="1:9" s="2" customFormat="1" ht="18" customHeight="1" x14ac:dyDescent="0.2">
      <c r="A30" s="208">
        <v>9781920701109</v>
      </c>
      <c r="B30" s="208"/>
      <c r="C30" s="56" t="s">
        <v>408</v>
      </c>
      <c r="D30" s="22" t="s">
        <v>75</v>
      </c>
      <c r="E30" s="30">
        <v>35</v>
      </c>
      <c r="G30" s="139"/>
      <c r="H30" s="8"/>
      <c r="I30" s="8"/>
    </row>
    <row r="31" spans="1:9" s="2" customFormat="1" ht="18" customHeight="1" x14ac:dyDescent="0.2">
      <c r="A31" s="217">
        <v>9781920701130</v>
      </c>
      <c r="B31" s="217"/>
      <c r="C31" s="56" t="s">
        <v>409</v>
      </c>
      <c r="D31" s="64" t="s">
        <v>81</v>
      </c>
      <c r="E31" s="65">
        <v>35</v>
      </c>
      <c r="G31" s="139"/>
      <c r="H31" s="8"/>
      <c r="I31" s="8"/>
    </row>
    <row r="32" spans="1:9" s="2" customFormat="1" ht="18" customHeight="1" x14ac:dyDescent="0.2">
      <c r="A32" s="58"/>
      <c r="B32" s="59"/>
      <c r="C32" s="57" t="s">
        <v>307</v>
      </c>
      <c r="D32" s="59"/>
      <c r="E32" s="60"/>
      <c r="G32" s="139"/>
      <c r="H32" s="8"/>
      <c r="I32" s="8"/>
    </row>
    <row r="33" spans="1:9" s="2" customFormat="1" ht="18" customHeight="1" x14ac:dyDescent="0.2">
      <c r="A33" s="210">
        <v>9781920701123</v>
      </c>
      <c r="B33" s="210"/>
      <c r="C33" s="56" t="s">
        <v>291</v>
      </c>
      <c r="D33" s="61">
        <v>1</v>
      </c>
      <c r="E33" s="62">
        <v>26</v>
      </c>
      <c r="G33" s="139"/>
      <c r="H33" s="8"/>
      <c r="I33" s="8"/>
    </row>
    <row r="34" spans="1:9" s="2" customFormat="1" ht="18" customHeight="1" x14ac:dyDescent="0.2">
      <c r="A34" s="208">
        <v>9781920701154</v>
      </c>
      <c r="B34" s="208"/>
      <c r="C34" s="56" t="s">
        <v>292</v>
      </c>
      <c r="D34" s="22" t="s">
        <v>81</v>
      </c>
      <c r="E34" s="30">
        <v>26</v>
      </c>
      <c r="G34" s="139"/>
      <c r="H34" s="8"/>
      <c r="I34" s="8"/>
    </row>
    <row r="35" spans="1:9" s="2" customFormat="1" ht="18" customHeight="1" x14ac:dyDescent="0.2">
      <c r="A35" s="208">
        <v>9781920701208</v>
      </c>
      <c r="B35" s="208"/>
      <c r="C35" s="56" t="s">
        <v>293</v>
      </c>
      <c r="D35" s="34" t="s">
        <v>70</v>
      </c>
      <c r="E35" s="30">
        <v>26</v>
      </c>
      <c r="G35" s="139"/>
      <c r="H35" s="8"/>
      <c r="I35" s="8"/>
    </row>
    <row r="36" spans="1:9" s="20" customFormat="1" ht="18" customHeight="1" x14ac:dyDescent="0.2">
      <c r="A36" s="208">
        <v>9781990925030</v>
      </c>
      <c r="B36" s="208"/>
      <c r="C36" s="56" t="s">
        <v>314</v>
      </c>
      <c r="D36" s="39" t="s">
        <v>71</v>
      </c>
      <c r="E36" s="30">
        <v>38</v>
      </c>
      <c r="F36" s="2"/>
      <c r="G36" s="139"/>
      <c r="H36" s="19"/>
      <c r="I36" s="19"/>
    </row>
    <row r="37" spans="1:9" s="2" customFormat="1" ht="18" customHeight="1" x14ac:dyDescent="0.2">
      <c r="A37" s="208">
        <v>9781990925047</v>
      </c>
      <c r="B37" s="208"/>
      <c r="C37" s="56" t="s">
        <v>315</v>
      </c>
      <c r="D37" s="34" t="s">
        <v>72</v>
      </c>
      <c r="E37" s="30">
        <v>38</v>
      </c>
      <c r="G37" s="139"/>
      <c r="H37" s="8"/>
      <c r="I37" s="8"/>
    </row>
    <row r="38" spans="1:9" s="2" customFormat="1" ht="18" customHeight="1" x14ac:dyDescent="0.2">
      <c r="A38" s="208">
        <v>9781776306046</v>
      </c>
      <c r="B38" s="208"/>
      <c r="C38" s="56" t="s">
        <v>468</v>
      </c>
      <c r="D38" s="34" t="s">
        <v>73</v>
      </c>
      <c r="E38" s="30">
        <v>48</v>
      </c>
      <c r="G38" s="139"/>
      <c r="H38" s="8"/>
      <c r="I38" s="8"/>
    </row>
    <row r="39" spans="1:9" ht="15" customHeight="1" x14ac:dyDescent="0.2">
      <c r="A39" s="208">
        <v>9781920008468</v>
      </c>
      <c r="B39" s="208"/>
      <c r="C39" s="56" t="s">
        <v>301</v>
      </c>
      <c r="D39" s="34" t="s">
        <v>72</v>
      </c>
      <c r="E39" s="30">
        <v>85</v>
      </c>
      <c r="F39" s="2"/>
      <c r="G39" s="139"/>
      <c r="H39" s="8"/>
      <c r="I39" s="8"/>
    </row>
    <row r="40" spans="1:9" ht="16.899999999999999" customHeight="1" x14ac:dyDescent="0.2">
      <c r="A40" s="208">
        <v>9781920008642</v>
      </c>
      <c r="B40" s="208"/>
      <c r="C40" s="56" t="s">
        <v>294</v>
      </c>
      <c r="D40" s="34" t="s">
        <v>72</v>
      </c>
      <c r="E40" s="30">
        <v>49</v>
      </c>
      <c r="F40" s="2"/>
      <c r="G40" s="139"/>
      <c r="H40" s="8"/>
      <c r="I40" s="8"/>
    </row>
    <row r="41" spans="1:9" s="2" customFormat="1" ht="18" customHeight="1" x14ac:dyDescent="0.2">
      <c r="A41" s="208">
        <v>9781920008017</v>
      </c>
      <c r="B41" s="208"/>
      <c r="C41" s="56" t="s">
        <v>410</v>
      </c>
      <c r="D41" s="22" t="s">
        <v>75</v>
      </c>
      <c r="E41" s="30">
        <v>40</v>
      </c>
      <c r="G41" s="139"/>
      <c r="H41" s="8"/>
      <c r="I41" s="8"/>
    </row>
    <row r="42" spans="1:9" s="2" customFormat="1" ht="18" customHeight="1" x14ac:dyDescent="0.2">
      <c r="A42" s="208">
        <v>9781920701000</v>
      </c>
      <c r="B42" s="208"/>
      <c r="C42" s="56" t="s">
        <v>411</v>
      </c>
      <c r="D42" s="22">
        <v>1</v>
      </c>
      <c r="E42" s="30">
        <v>40</v>
      </c>
      <c r="G42" s="139"/>
      <c r="H42" s="8"/>
      <c r="I42" s="8"/>
    </row>
    <row r="43" spans="1:9" s="2" customFormat="1" ht="18" customHeight="1" x14ac:dyDescent="0.2">
      <c r="A43" s="208">
        <v>9781920701017</v>
      </c>
      <c r="B43" s="208"/>
      <c r="C43" s="56" t="s">
        <v>412</v>
      </c>
      <c r="D43" s="22">
        <v>2</v>
      </c>
      <c r="E43" s="30">
        <v>40</v>
      </c>
      <c r="G43" s="139"/>
      <c r="H43" s="8"/>
      <c r="I43" s="8"/>
    </row>
    <row r="44" spans="1:9" s="2" customFormat="1" ht="18" customHeight="1" x14ac:dyDescent="0.2">
      <c r="A44" s="208">
        <v>9781920701024</v>
      </c>
      <c r="B44" s="208"/>
      <c r="C44" s="56" t="s">
        <v>413</v>
      </c>
      <c r="D44" s="22">
        <v>2</v>
      </c>
      <c r="E44" s="30">
        <v>40</v>
      </c>
      <c r="G44" s="139"/>
      <c r="H44" s="8"/>
      <c r="I44" s="8"/>
    </row>
    <row r="45" spans="1:9" s="2" customFormat="1" ht="18" customHeight="1" x14ac:dyDescent="0.2">
      <c r="A45" s="208">
        <v>9781920008437</v>
      </c>
      <c r="B45" s="208"/>
      <c r="C45" s="56" t="s">
        <v>414</v>
      </c>
      <c r="D45" s="22" t="s">
        <v>75</v>
      </c>
      <c r="E45" s="30">
        <v>40</v>
      </c>
      <c r="G45" s="139"/>
      <c r="H45" s="8"/>
      <c r="I45" s="8"/>
    </row>
    <row r="46" spans="1:9" s="2" customFormat="1" ht="18" customHeight="1" x14ac:dyDescent="0.2">
      <c r="A46" s="208">
        <v>9781920008024</v>
      </c>
      <c r="B46" s="208"/>
      <c r="C46" s="56" t="s">
        <v>415</v>
      </c>
      <c r="D46" s="22">
        <v>1</v>
      </c>
      <c r="E46" s="30">
        <v>40</v>
      </c>
      <c r="G46" s="139"/>
      <c r="H46" s="8"/>
      <c r="I46" s="8"/>
    </row>
    <row r="47" spans="1:9" s="2" customFormat="1" ht="18" customHeight="1" x14ac:dyDescent="0.2">
      <c r="A47" s="208">
        <v>9781920008048</v>
      </c>
      <c r="B47" s="208"/>
      <c r="C47" s="56" t="s">
        <v>416</v>
      </c>
      <c r="D47" s="22">
        <v>2</v>
      </c>
      <c r="E47" s="30">
        <v>40</v>
      </c>
      <c r="G47" s="139"/>
      <c r="H47" s="8"/>
      <c r="I47" s="8"/>
    </row>
    <row r="48" spans="1:9" s="2" customFormat="1" ht="18" customHeight="1" x14ac:dyDescent="0.2">
      <c r="A48" s="208">
        <v>9781920008055</v>
      </c>
      <c r="B48" s="208"/>
      <c r="C48" s="56" t="s">
        <v>417</v>
      </c>
      <c r="D48" s="22">
        <v>2</v>
      </c>
      <c r="E48" s="30">
        <v>40</v>
      </c>
      <c r="G48" s="139"/>
      <c r="H48" s="8"/>
      <c r="I48" s="8"/>
    </row>
    <row r="49" spans="1:9" s="2" customFormat="1" ht="18" customHeight="1" x14ac:dyDescent="0.2">
      <c r="A49" s="208">
        <v>9781920008383</v>
      </c>
      <c r="B49" s="208"/>
      <c r="C49" s="56" t="s">
        <v>418</v>
      </c>
      <c r="D49" s="22">
        <v>1</v>
      </c>
      <c r="E49" s="30">
        <v>51</v>
      </c>
      <c r="G49" s="139"/>
      <c r="H49" s="8"/>
      <c r="I49" s="8"/>
    </row>
    <row r="50" spans="1:9" s="2" customFormat="1" ht="18" customHeight="1" x14ac:dyDescent="0.2">
      <c r="A50" s="208">
        <v>9781920008390</v>
      </c>
      <c r="B50" s="208"/>
      <c r="C50" s="56" t="s">
        <v>419</v>
      </c>
      <c r="D50" s="22">
        <v>2</v>
      </c>
      <c r="E50" s="30">
        <v>51</v>
      </c>
      <c r="G50" s="139"/>
      <c r="H50" s="8"/>
      <c r="I50" s="8"/>
    </row>
    <row r="51" spans="1:9" s="2" customFormat="1" ht="18" customHeight="1" x14ac:dyDescent="0.2">
      <c r="A51" s="208">
        <v>9781920008857</v>
      </c>
      <c r="B51" s="208"/>
      <c r="C51" s="56" t="s">
        <v>420</v>
      </c>
      <c r="D51" s="22">
        <v>1</v>
      </c>
      <c r="E51" s="30">
        <v>51</v>
      </c>
      <c r="G51" s="139"/>
      <c r="H51" s="8"/>
      <c r="I51" s="8"/>
    </row>
    <row r="52" spans="1:9" s="2" customFormat="1" ht="18" customHeight="1" x14ac:dyDescent="0.2">
      <c r="A52" s="208">
        <v>9781920008864</v>
      </c>
      <c r="B52" s="208"/>
      <c r="C52" s="56" t="s">
        <v>421</v>
      </c>
      <c r="D52" s="22">
        <v>2</v>
      </c>
      <c r="E52" s="30">
        <v>51</v>
      </c>
      <c r="G52" s="139"/>
      <c r="H52" s="8"/>
      <c r="I52" s="8"/>
    </row>
    <row r="53" spans="1:9" s="2" customFormat="1" ht="17.25" customHeight="1" x14ac:dyDescent="0.2">
      <c r="A53" s="208">
        <v>9781920008925</v>
      </c>
      <c r="B53" s="208"/>
      <c r="C53" s="56" t="s">
        <v>295</v>
      </c>
      <c r="D53" s="22">
        <v>1</v>
      </c>
      <c r="E53" s="30">
        <v>27</v>
      </c>
      <c r="G53" s="139"/>
      <c r="H53" s="8"/>
      <c r="I53" s="8"/>
    </row>
    <row r="54" spans="1:9" s="2" customFormat="1" ht="18" customHeight="1" x14ac:dyDescent="0.2">
      <c r="A54" s="208">
        <v>9781920008932</v>
      </c>
      <c r="B54" s="208"/>
      <c r="C54" s="56" t="s">
        <v>296</v>
      </c>
      <c r="D54" s="22">
        <v>2</v>
      </c>
      <c r="E54" s="30">
        <v>27</v>
      </c>
      <c r="G54" s="139"/>
      <c r="H54" s="8"/>
      <c r="I54" s="8"/>
    </row>
    <row r="55" spans="1:9" s="2" customFormat="1" ht="18" customHeight="1" x14ac:dyDescent="0.2">
      <c r="A55" s="208">
        <v>9781920008079</v>
      </c>
      <c r="B55" s="208"/>
      <c r="C55" s="56" t="s">
        <v>29</v>
      </c>
      <c r="D55" s="22">
        <v>3</v>
      </c>
      <c r="E55" s="30">
        <v>40</v>
      </c>
      <c r="G55" s="139"/>
      <c r="H55" s="8"/>
      <c r="I55" s="8"/>
    </row>
    <row r="56" spans="1:9" s="2" customFormat="1" ht="18" customHeight="1" x14ac:dyDescent="0.2">
      <c r="A56" s="208">
        <v>9781920008086</v>
      </c>
      <c r="B56" s="208"/>
      <c r="C56" s="56" t="s">
        <v>2</v>
      </c>
      <c r="D56" s="34" t="s">
        <v>70</v>
      </c>
      <c r="E56" s="30">
        <v>40</v>
      </c>
      <c r="G56" s="139"/>
      <c r="H56" s="8"/>
      <c r="I56" s="8"/>
    </row>
    <row r="57" spans="1:9" s="2" customFormat="1" ht="18" customHeight="1" x14ac:dyDescent="0.2">
      <c r="A57" s="208">
        <v>9781920008093</v>
      </c>
      <c r="B57" s="208"/>
      <c r="C57" s="56" t="s">
        <v>3</v>
      </c>
      <c r="D57" s="22">
        <v>4</v>
      </c>
      <c r="E57" s="30">
        <v>40</v>
      </c>
      <c r="G57" s="139"/>
      <c r="H57" s="8"/>
      <c r="I57" s="8"/>
    </row>
    <row r="58" spans="1:9" s="2" customFormat="1" ht="18" customHeight="1" x14ac:dyDescent="0.2">
      <c r="A58" s="217">
        <v>9781920008109</v>
      </c>
      <c r="B58" s="217"/>
      <c r="C58" s="56" t="s">
        <v>4</v>
      </c>
      <c r="D58" s="66" t="s">
        <v>71</v>
      </c>
      <c r="E58" s="65">
        <v>40</v>
      </c>
      <c r="G58" s="139"/>
      <c r="H58" s="8"/>
      <c r="I58" s="8"/>
    </row>
    <row r="59" spans="1:9" s="2" customFormat="1" ht="18" customHeight="1" x14ac:dyDescent="0.2">
      <c r="A59" s="58"/>
      <c r="B59" s="59"/>
      <c r="C59" s="57" t="s">
        <v>35</v>
      </c>
      <c r="D59" s="59"/>
      <c r="E59" s="60"/>
      <c r="G59" s="139"/>
      <c r="H59" s="8"/>
      <c r="I59" s="8"/>
    </row>
    <row r="60" spans="1:9" s="2" customFormat="1" ht="18" customHeight="1" x14ac:dyDescent="0.2">
      <c r="A60" s="210">
        <v>9781920008284</v>
      </c>
      <c r="B60" s="210"/>
      <c r="C60" s="56" t="s">
        <v>0</v>
      </c>
      <c r="D60" s="61">
        <v>1</v>
      </c>
      <c r="E60" s="62">
        <v>51</v>
      </c>
      <c r="G60" s="139"/>
      <c r="H60" s="8"/>
      <c r="I60" s="8"/>
    </row>
    <row r="61" spans="1:9" s="2" customFormat="1" ht="18" customHeight="1" x14ac:dyDescent="0.2">
      <c r="A61" s="208">
        <v>9781920008291</v>
      </c>
      <c r="B61" s="208"/>
      <c r="C61" s="56" t="s">
        <v>52</v>
      </c>
      <c r="D61" s="22">
        <v>2</v>
      </c>
      <c r="E61" s="30">
        <v>51</v>
      </c>
      <c r="G61" s="139"/>
      <c r="H61" s="8"/>
      <c r="I61" s="8"/>
    </row>
    <row r="62" spans="1:9" s="2" customFormat="1" ht="18" customHeight="1" x14ac:dyDescent="0.2">
      <c r="A62" s="208">
        <v>9781920008307</v>
      </c>
      <c r="B62" s="208"/>
      <c r="C62" s="56" t="s">
        <v>53</v>
      </c>
      <c r="D62" s="22">
        <v>3</v>
      </c>
      <c r="E62" s="30">
        <v>51</v>
      </c>
      <c r="G62" s="139"/>
      <c r="H62" s="8"/>
      <c r="I62" s="8"/>
    </row>
    <row r="63" spans="1:9" s="2" customFormat="1" ht="18" customHeight="1" x14ac:dyDescent="0.2">
      <c r="A63" s="208">
        <v>9781920008314</v>
      </c>
      <c r="B63" s="208"/>
      <c r="C63" s="56" t="s">
        <v>54</v>
      </c>
      <c r="D63" s="22">
        <v>4</v>
      </c>
      <c r="E63" s="30">
        <v>51</v>
      </c>
      <c r="G63" s="139"/>
      <c r="H63" s="8"/>
      <c r="I63" s="8"/>
    </row>
    <row r="64" spans="1:9" s="2" customFormat="1" ht="18" customHeight="1" x14ac:dyDescent="0.2">
      <c r="A64" s="208">
        <v>9781920008321</v>
      </c>
      <c r="B64" s="208"/>
      <c r="C64" s="56" t="s">
        <v>10</v>
      </c>
      <c r="D64" s="22">
        <v>5</v>
      </c>
      <c r="E64" s="30">
        <v>51</v>
      </c>
      <c r="G64" s="139"/>
      <c r="H64" s="8"/>
      <c r="I64" s="8"/>
    </row>
    <row r="65" spans="1:9" s="2" customFormat="1" ht="18" customHeight="1" x14ac:dyDescent="0.2">
      <c r="A65" s="208">
        <v>9781920008840</v>
      </c>
      <c r="B65" s="208"/>
      <c r="C65" s="56" t="s">
        <v>55</v>
      </c>
      <c r="D65" s="22">
        <v>6</v>
      </c>
      <c r="E65" s="26">
        <v>55</v>
      </c>
      <c r="G65" s="139"/>
      <c r="H65" s="8"/>
      <c r="I65" s="8"/>
    </row>
    <row r="66" spans="1:9" s="2" customFormat="1" ht="18" customHeight="1" x14ac:dyDescent="0.2">
      <c r="A66" s="58"/>
      <c r="B66" s="59"/>
      <c r="C66" s="137" t="s">
        <v>446</v>
      </c>
      <c r="D66" s="59"/>
      <c r="E66" s="60"/>
      <c r="G66" s="139"/>
      <c r="H66" s="8"/>
      <c r="I66" s="8"/>
    </row>
    <row r="67" spans="1:9" s="2" customFormat="1" ht="18" customHeight="1" x14ac:dyDescent="0.2">
      <c r="A67" s="208">
        <v>9781776306008</v>
      </c>
      <c r="B67" s="208"/>
      <c r="C67" s="56" t="s">
        <v>422</v>
      </c>
      <c r="D67" s="22" t="s">
        <v>59</v>
      </c>
      <c r="E67" s="30">
        <v>51</v>
      </c>
      <c r="G67" s="139"/>
      <c r="H67" s="8"/>
      <c r="I67" s="8"/>
    </row>
    <row r="68" spans="1:9" s="2" customFormat="1" ht="18" customHeight="1" x14ac:dyDescent="0.2">
      <c r="A68" s="208">
        <v>9781776306039</v>
      </c>
      <c r="B68" s="208"/>
      <c r="C68" s="56" t="s">
        <v>465</v>
      </c>
      <c r="D68" s="22" t="s">
        <v>60</v>
      </c>
      <c r="E68" s="30">
        <v>51</v>
      </c>
      <c r="G68" s="139"/>
      <c r="H68" s="8"/>
      <c r="I68" s="8"/>
    </row>
    <row r="69" spans="1:9" s="2" customFormat="1" ht="18" customHeight="1" x14ac:dyDescent="0.2">
      <c r="A69" s="210">
        <v>9781920008239</v>
      </c>
      <c r="B69" s="210"/>
      <c r="C69" s="56" t="s">
        <v>23</v>
      </c>
      <c r="D69" s="61" t="s">
        <v>56</v>
      </c>
      <c r="E69" s="62">
        <v>40</v>
      </c>
      <c r="G69" s="139"/>
      <c r="H69" s="8"/>
      <c r="I69" s="8"/>
    </row>
    <row r="70" spans="1:9" s="2" customFormat="1" ht="18" customHeight="1" x14ac:dyDescent="0.2">
      <c r="A70" s="208">
        <v>9781920008246</v>
      </c>
      <c r="B70" s="208"/>
      <c r="C70" s="56" t="s">
        <v>17</v>
      </c>
      <c r="D70" s="22" t="s">
        <v>57</v>
      </c>
      <c r="E70" s="30">
        <v>40</v>
      </c>
      <c r="G70" s="139"/>
      <c r="H70" s="8"/>
      <c r="I70" s="8"/>
    </row>
    <row r="71" spans="1:9" s="2" customFormat="1" ht="18" customHeight="1" x14ac:dyDescent="0.2">
      <c r="A71" s="217">
        <v>9781920008253</v>
      </c>
      <c r="B71" s="217"/>
      <c r="C71" s="56" t="s">
        <v>423</v>
      </c>
      <c r="D71" s="64" t="s">
        <v>58</v>
      </c>
      <c r="E71" s="65">
        <v>40</v>
      </c>
      <c r="G71" s="139"/>
      <c r="H71" s="8"/>
      <c r="I71" s="8"/>
    </row>
    <row r="72" spans="1:9" s="2" customFormat="1" ht="18" customHeight="1" x14ac:dyDescent="0.2">
      <c r="A72" s="58"/>
      <c r="B72" s="59"/>
      <c r="C72" s="57" t="s">
        <v>36</v>
      </c>
      <c r="D72" s="59"/>
      <c r="E72" s="60"/>
      <c r="G72" s="139"/>
      <c r="H72" s="8"/>
      <c r="I72" s="8"/>
    </row>
    <row r="73" spans="1:9" s="2" customFormat="1" ht="18" customHeight="1" x14ac:dyDescent="0.2">
      <c r="A73" s="210">
        <v>9781920008215</v>
      </c>
      <c r="B73" s="210"/>
      <c r="C73" s="56" t="s">
        <v>20</v>
      </c>
      <c r="D73" s="61">
        <v>1</v>
      </c>
      <c r="E73" s="62">
        <v>40</v>
      </c>
      <c r="G73" s="139"/>
      <c r="H73" s="8"/>
      <c r="I73" s="8"/>
    </row>
    <row r="74" spans="1:9" s="5" customFormat="1" ht="16.899999999999999" customHeight="1" x14ac:dyDescent="0.2">
      <c r="A74" s="208">
        <v>9781920008222</v>
      </c>
      <c r="B74" s="208"/>
      <c r="C74" s="56" t="s">
        <v>16</v>
      </c>
      <c r="D74" s="22" t="s">
        <v>41</v>
      </c>
      <c r="E74" s="62">
        <v>40</v>
      </c>
      <c r="F74" s="2"/>
      <c r="G74" s="139"/>
      <c r="H74" s="8"/>
      <c r="I74" s="8"/>
    </row>
    <row r="75" spans="1:9" ht="16.899999999999999" customHeight="1" x14ac:dyDescent="0.2">
      <c r="A75" s="208">
        <v>9781920008277</v>
      </c>
      <c r="B75" s="208"/>
      <c r="C75" s="56" t="s">
        <v>9</v>
      </c>
      <c r="D75" s="22" t="s">
        <v>42</v>
      </c>
      <c r="E75" s="62">
        <v>40</v>
      </c>
      <c r="F75" s="2"/>
      <c r="G75" s="139"/>
      <c r="H75" s="8"/>
      <c r="I75" s="8"/>
    </row>
    <row r="76" spans="1:9" ht="16.899999999999999" customHeight="1" x14ac:dyDescent="0.2">
      <c r="A76" s="208">
        <v>9781920008895</v>
      </c>
      <c r="B76" s="208"/>
      <c r="C76" s="56" t="s">
        <v>47</v>
      </c>
      <c r="D76" s="22" t="s">
        <v>59</v>
      </c>
      <c r="E76" s="30">
        <v>30</v>
      </c>
      <c r="F76" s="2"/>
      <c r="G76" s="139"/>
      <c r="H76" s="8"/>
      <c r="I76" s="8"/>
    </row>
    <row r="77" spans="1:9" ht="16.899999999999999" customHeight="1" x14ac:dyDescent="0.2">
      <c r="A77" s="208">
        <v>9781920008901</v>
      </c>
      <c r="B77" s="208"/>
      <c r="C77" s="56" t="s">
        <v>48</v>
      </c>
      <c r="D77" s="22" t="s">
        <v>60</v>
      </c>
      <c r="E77" s="30">
        <v>30</v>
      </c>
      <c r="F77" s="2"/>
      <c r="G77" s="139"/>
      <c r="H77" s="8"/>
      <c r="I77" s="8"/>
    </row>
    <row r="78" spans="1:9" ht="16.899999999999999" customHeight="1" x14ac:dyDescent="0.2">
      <c r="A78" s="208">
        <v>9781920008154</v>
      </c>
      <c r="B78" s="208"/>
      <c r="C78" s="56" t="s">
        <v>424</v>
      </c>
      <c r="D78" s="22" t="s">
        <v>56</v>
      </c>
      <c r="E78" s="30">
        <v>40</v>
      </c>
      <c r="F78" s="2"/>
      <c r="G78" s="139"/>
      <c r="H78" s="8"/>
      <c r="I78" s="8"/>
    </row>
    <row r="79" spans="1:9" ht="16.899999999999999" customHeight="1" x14ac:dyDescent="0.2">
      <c r="A79" s="208">
        <v>9781920008161</v>
      </c>
      <c r="B79" s="208"/>
      <c r="C79" s="56" t="s">
        <v>24</v>
      </c>
      <c r="D79" s="22" t="s">
        <v>57</v>
      </c>
      <c r="E79" s="30">
        <v>40</v>
      </c>
      <c r="F79" s="2"/>
      <c r="G79" s="139"/>
      <c r="H79" s="8"/>
      <c r="I79" s="8"/>
    </row>
    <row r="80" spans="1:9" ht="16.899999999999999" customHeight="1" x14ac:dyDescent="0.2">
      <c r="A80" s="208">
        <v>9781920008178</v>
      </c>
      <c r="B80" s="208"/>
      <c r="C80" s="56" t="s">
        <v>425</v>
      </c>
      <c r="D80" s="22" t="s">
        <v>58</v>
      </c>
      <c r="E80" s="30">
        <v>40</v>
      </c>
      <c r="F80" s="2"/>
      <c r="G80" s="139"/>
      <c r="H80" s="8"/>
      <c r="I80" s="8"/>
    </row>
    <row r="81" spans="1:9" ht="16.899999999999999" customHeight="1" x14ac:dyDescent="0.2">
      <c r="A81" s="208">
        <v>9781920008260</v>
      </c>
      <c r="B81" s="208"/>
      <c r="C81" s="56" t="s">
        <v>8</v>
      </c>
      <c r="D81" s="22" t="s">
        <v>61</v>
      </c>
      <c r="E81" s="30">
        <v>40</v>
      </c>
      <c r="F81" s="2"/>
      <c r="G81" s="139"/>
      <c r="H81" s="8"/>
      <c r="I81" s="8"/>
    </row>
    <row r="82" spans="1:9" ht="16.899999999999999" customHeight="1" x14ac:dyDescent="0.2">
      <c r="A82" s="208">
        <v>9781920008970</v>
      </c>
      <c r="B82" s="208"/>
      <c r="C82" s="56" t="s">
        <v>51</v>
      </c>
      <c r="D82" s="22" t="s">
        <v>62</v>
      </c>
      <c r="E82" s="30">
        <v>40</v>
      </c>
      <c r="F82" s="2"/>
      <c r="G82" s="139"/>
      <c r="H82" s="8"/>
      <c r="I82" s="8"/>
    </row>
    <row r="83" spans="1:9" ht="16.899999999999999" customHeight="1" x14ac:dyDescent="0.2">
      <c r="A83" s="208">
        <v>9781920701161</v>
      </c>
      <c r="B83" s="208"/>
      <c r="C83" s="56" t="s">
        <v>263</v>
      </c>
      <c r="D83" s="22" t="s">
        <v>59</v>
      </c>
      <c r="E83" s="30">
        <v>51</v>
      </c>
      <c r="F83" s="2"/>
      <c r="G83" s="139"/>
      <c r="H83" s="8"/>
      <c r="I83" s="8"/>
    </row>
    <row r="84" spans="1:9" ht="16.899999999999999" customHeight="1" x14ac:dyDescent="0.2">
      <c r="A84" s="208">
        <v>9781920701178</v>
      </c>
      <c r="B84" s="208"/>
      <c r="C84" s="56" t="s">
        <v>265</v>
      </c>
      <c r="D84" s="22" t="s">
        <v>60</v>
      </c>
      <c r="E84" s="30">
        <v>51</v>
      </c>
      <c r="F84" s="2"/>
      <c r="G84" s="139"/>
      <c r="H84" s="8"/>
      <c r="I84" s="8"/>
    </row>
    <row r="85" spans="1:9" ht="16.899999999999999" customHeight="1" x14ac:dyDescent="0.2">
      <c r="A85" s="208">
        <v>9781920701185</v>
      </c>
      <c r="B85" s="208"/>
      <c r="C85" s="56" t="s">
        <v>266</v>
      </c>
      <c r="D85" s="22" t="s">
        <v>56</v>
      </c>
      <c r="E85" s="30">
        <v>51</v>
      </c>
      <c r="F85" s="2"/>
      <c r="G85" s="139"/>
      <c r="H85" s="8"/>
      <c r="I85" s="8"/>
    </row>
    <row r="86" spans="1:9" ht="16.899999999999999" customHeight="1" x14ac:dyDescent="0.2">
      <c r="A86" s="217">
        <v>9781990925061</v>
      </c>
      <c r="B86" s="217"/>
      <c r="C86" s="56" t="s">
        <v>316</v>
      </c>
      <c r="D86" s="64" t="s">
        <v>57</v>
      </c>
      <c r="E86" s="65">
        <v>51</v>
      </c>
      <c r="F86" s="2"/>
      <c r="G86" s="139"/>
      <c r="H86" s="8"/>
      <c r="I86" s="8"/>
    </row>
    <row r="87" spans="1:9" ht="16.899999999999999" customHeight="1" x14ac:dyDescent="0.2">
      <c r="A87" s="58"/>
      <c r="B87" s="59"/>
      <c r="C87" s="57" t="s">
        <v>37</v>
      </c>
      <c r="D87" s="59"/>
      <c r="E87" s="60"/>
      <c r="F87" s="2"/>
      <c r="G87" s="139"/>
      <c r="H87" s="8"/>
      <c r="I87" s="8"/>
    </row>
    <row r="88" spans="1:9" ht="16.899999999999999" customHeight="1" x14ac:dyDescent="0.2">
      <c r="A88" s="210">
        <v>9781920008475</v>
      </c>
      <c r="B88" s="210"/>
      <c r="C88" s="56" t="s">
        <v>21</v>
      </c>
      <c r="D88" s="61" t="s">
        <v>56</v>
      </c>
      <c r="E88" s="62">
        <v>40</v>
      </c>
      <c r="F88" s="2"/>
      <c r="G88" s="139"/>
      <c r="H88" s="8"/>
      <c r="I88" s="8"/>
    </row>
    <row r="89" spans="1:9" ht="16.899999999999999" customHeight="1" x14ac:dyDescent="0.2">
      <c r="A89" s="217">
        <v>9781920008482</v>
      </c>
      <c r="B89" s="217"/>
      <c r="C89" s="56" t="s">
        <v>22</v>
      </c>
      <c r="D89" s="64" t="s">
        <v>57</v>
      </c>
      <c r="E89" s="65">
        <v>40</v>
      </c>
      <c r="F89" s="2"/>
      <c r="G89" s="139"/>
      <c r="H89" s="8"/>
      <c r="I89" s="8"/>
    </row>
    <row r="90" spans="1:9" ht="16.899999999999999" customHeight="1" x14ac:dyDescent="0.2">
      <c r="A90" s="58"/>
      <c r="B90" s="59"/>
      <c r="C90" s="57" t="s">
        <v>38</v>
      </c>
      <c r="D90" s="59"/>
      <c r="E90" s="60"/>
      <c r="F90" s="2"/>
      <c r="G90" s="139"/>
      <c r="H90" s="8"/>
      <c r="I90" s="8"/>
    </row>
    <row r="91" spans="1:9" ht="16.899999999999999" customHeight="1" x14ac:dyDescent="0.2">
      <c r="A91" s="210">
        <v>9781920008833</v>
      </c>
      <c r="B91" s="210"/>
      <c r="C91" s="56" t="s">
        <v>426</v>
      </c>
      <c r="D91" s="61" t="s">
        <v>59</v>
      </c>
      <c r="E91" s="62">
        <v>40</v>
      </c>
      <c r="F91" s="2"/>
      <c r="G91" s="139"/>
      <c r="H91" s="8"/>
      <c r="I91" s="8"/>
    </row>
    <row r="92" spans="1:9" ht="16.899999999999999" customHeight="1" x14ac:dyDescent="0.2">
      <c r="A92" s="208">
        <v>9781776305988</v>
      </c>
      <c r="B92" s="208"/>
      <c r="C92" s="56" t="s">
        <v>431</v>
      </c>
      <c r="D92" s="22" t="s">
        <v>59</v>
      </c>
      <c r="E92" s="30">
        <v>34</v>
      </c>
      <c r="F92" s="2"/>
      <c r="G92" s="139"/>
      <c r="H92" s="8"/>
      <c r="I92" s="8"/>
    </row>
    <row r="93" spans="1:9" ht="16.899999999999999" customHeight="1" x14ac:dyDescent="0.2">
      <c r="A93" s="208">
        <v>9781776305995</v>
      </c>
      <c r="B93" s="208"/>
      <c r="C93" s="56" t="s">
        <v>462</v>
      </c>
      <c r="D93" s="22" t="s">
        <v>60</v>
      </c>
      <c r="E93" s="30">
        <v>34</v>
      </c>
      <c r="F93" s="2"/>
      <c r="G93" s="139"/>
      <c r="H93" s="8"/>
      <c r="I93" s="8"/>
    </row>
    <row r="94" spans="1:9" ht="16.899999999999999" customHeight="1" x14ac:dyDescent="0.2">
      <c r="A94" s="208">
        <v>9781920008413</v>
      </c>
      <c r="B94" s="208"/>
      <c r="C94" s="56" t="s">
        <v>432</v>
      </c>
      <c r="D94" s="22" t="s">
        <v>56</v>
      </c>
      <c r="E94" s="30">
        <v>40</v>
      </c>
      <c r="F94" s="2"/>
      <c r="G94" s="139"/>
      <c r="H94" s="8"/>
      <c r="I94" s="8"/>
    </row>
    <row r="95" spans="1:9" ht="16.899999999999999" customHeight="1" x14ac:dyDescent="0.2">
      <c r="A95" s="208">
        <v>9781920008444</v>
      </c>
      <c r="B95" s="208"/>
      <c r="C95" s="56" t="s">
        <v>15</v>
      </c>
      <c r="D95" s="22" t="s">
        <v>57</v>
      </c>
      <c r="E95" s="30">
        <v>40</v>
      </c>
      <c r="F95" s="2"/>
      <c r="G95" s="139"/>
      <c r="H95" s="8"/>
      <c r="I95" s="8"/>
    </row>
    <row r="96" spans="1:9" ht="16.899999999999999" customHeight="1" x14ac:dyDescent="0.2">
      <c r="A96" s="217">
        <v>9781920008871</v>
      </c>
      <c r="B96" s="217"/>
      <c r="C96" s="56" t="s">
        <v>45</v>
      </c>
      <c r="D96" s="64" t="s">
        <v>58</v>
      </c>
      <c r="E96" s="65">
        <v>40</v>
      </c>
      <c r="F96" s="2"/>
      <c r="G96" s="139"/>
      <c r="H96" s="8"/>
      <c r="I96" s="8"/>
    </row>
    <row r="97" spans="1:9" ht="16.899999999999999" customHeight="1" x14ac:dyDescent="0.2">
      <c r="A97" s="58"/>
      <c r="B97" s="59"/>
      <c r="C97" s="57" t="s">
        <v>34</v>
      </c>
      <c r="D97" s="59"/>
      <c r="E97" s="60"/>
      <c r="F97" s="2"/>
      <c r="G97" s="139"/>
      <c r="H97" s="8"/>
      <c r="I97" s="8"/>
    </row>
    <row r="98" spans="1:9" ht="16.899999999999999" customHeight="1" x14ac:dyDescent="0.2">
      <c r="A98" s="210">
        <v>9781920008352</v>
      </c>
      <c r="B98" s="210"/>
      <c r="C98" s="56" t="s">
        <v>11</v>
      </c>
      <c r="D98" s="61">
        <v>1</v>
      </c>
      <c r="E98" s="62">
        <v>49</v>
      </c>
      <c r="F98" s="2"/>
      <c r="G98" s="139"/>
      <c r="H98" s="8"/>
      <c r="I98" s="8"/>
    </row>
    <row r="99" spans="1:9" ht="16.899999999999999" customHeight="1" x14ac:dyDescent="0.2">
      <c r="A99" s="208">
        <v>9781920008369</v>
      </c>
      <c r="B99" s="208"/>
      <c r="C99" s="56" t="s">
        <v>12</v>
      </c>
      <c r="D99" s="22">
        <v>2</v>
      </c>
      <c r="E99" s="30">
        <v>49</v>
      </c>
      <c r="F99" s="2"/>
      <c r="G99" s="139"/>
      <c r="H99" s="8"/>
      <c r="I99" s="8"/>
    </row>
    <row r="100" spans="1:9" ht="16.899999999999999" customHeight="1" x14ac:dyDescent="0.2">
      <c r="A100" s="217">
        <v>9781920008376</v>
      </c>
      <c r="B100" s="217"/>
      <c r="C100" s="56" t="s">
        <v>13</v>
      </c>
      <c r="D100" s="64">
        <v>3</v>
      </c>
      <c r="E100" s="65">
        <v>49</v>
      </c>
      <c r="F100" s="2"/>
      <c r="G100" s="139"/>
      <c r="H100" s="8"/>
      <c r="I100" s="8"/>
    </row>
    <row r="101" spans="1:9" ht="16.899999999999999" customHeight="1" x14ac:dyDescent="0.2">
      <c r="A101" s="58"/>
      <c r="B101" s="59"/>
      <c r="C101" s="57" t="s">
        <v>308</v>
      </c>
      <c r="D101" s="59"/>
      <c r="E101" s="60"/>
      <c r="F101" s="2"/>
      <c r="G101" s="139"/>
      <c r="H101" s="8"/>
      <c r="I101" s="8"/>
    </row>
    <row r="102" spans="1:9" ht="16.899999999999999" customHeight="1" x14ac:dyDescent="0.2">
      <c r="A102" s="208">
        <v>9781920008949</v>
      </c>
      <c r="B102" s="208"/>
      <c r="C102" s="56" t="s">
        <v>297</v>
      </c>
      <c r="D102" s="22">
        <v>1</v>
      </c>
      <c r="E102" s="30">
        <v>29</v>
      </c>
      <c r="F102" s="2"/>
      <c r="G102" s="139"/>
      <c r="H102" s="8"/>
      <c r="I102" s="8"/>
    </row>
    <row r="103" spans="1:9" ht="16.899999999999999" customHeight="1" x14ac:dyDescent="0.2">
      <c r="A103" s="208">
        <v>9781920008956</v>
      </c>
      <c r="B103" s="208"/>
      <c r="C103" s="56" t="s">
        <v>298</v>
      </c>
      <c r="D103" s="22">
        <v>2</v>
      </c>
      <c r="E103" s="30">
        <v>29</v>
      </c>
      <c r="F103" s="2"/>
      <c r="G103" s="139"/>
      <c r="H103" s="8"/>
      <c r="I103" s="8"/>
    </row>
    <row r="104" spans="1:9" ht="16.899999999999999" customHeight="1" x14ac:dyDescent="0.2">
      <c r="A104" s="208">
        <v>9781920008772</v>
      </c>
      <c r="B104" s="208"/>
      <c r="C104" s="56" t="s">
        <v>310</v>
      </c>
      <c r="D104" s="22">
        <v>1</v>
      </c>
      <c r="E104" s="30">
        <v>51</v>
      </c>
      <c r="F104" s="2"/>
      <c r="G104" s="139"/>
      <c r="H104" s="8"/>
      <c r="I104" s="8"/>
    </row>
    <row r="105" spans="1:9" ht="16.899999999999999" customHeight="1" x14ac:dyDescent="0.2">
      <c r="A105" s="208">
        <v>9781920008796</v>
      </c>
      <c r="B105" s="208"/>
      <c r="C105" s="56" t="s">
        <v>311</v>
      </c>
      <c r="D105" s="22">
        <v>2</v>
      </c>
      <c r="E105" s="30">
        <v>51</v>
      </c>
      <c r="F105" s="2"/>
      <c r="G105" s="139"/>
      <c r="H105" s="8"/>
      <c r="I105" s="8"/>
    </row>
    <row r="106" spans="1:9" ht="16.899999999999999" customHeight="1" x14ac:dyDescent="0.2">
      <c r="A106" s="208">
        <v>9781920008819</v>
      </c>
      <c r="B106" s="208"/>
      <c r="C106" s="56" t="s">
        <v>312</v>
      </c>
      <c r="D106" s="22">
        <v>3</v>
      </c>
      <c r="E106" s="30">
        <v>51</v>
      </c>
      <c r="F106" s="2"/>
      <c r="G106" s="139"/>
      <c r="H106" s="8"/>
      <c r="I106" s="8"/>
    </row>
    <row r="107" spans="1:9" ht="16.899999999999999" customHeight="1" x14ac:dyDescent="0.2">
      <c r="A107" s="208">
        <v>9781920008116</v>
      </c>
      <c r="B107" s="208"/>
      <c r="C107" s="56" t="s">
        <v>427</v>
      </c>
      <c r="D107" s="22">
        <v>1</v>
      </c>
      <c r="E107" s="30">
        <v>40</v>
      </c>
      <c r="F107" s="2"/>
      <c r="G107" s="139"/>
      <c r="H107" s="8"/>
      <c r="I107" s="8"/>
    </row>
    <row r="108" spans="1:9" ht="16.899999999999999" customHeight="1" x14ac:dyDescent="0.2">
      <c r="A108" s="208">
        <v>9781920008123</v>
      </c>
      <c r="B108" s="208"/>
      <c r="C108" s="56" t="s">
        <v>428</v>
      </c>
      <c r="D108" s="22">
        <v>2</v>
      </c>
      <c r="E108" s="30">
        <v>40</v>
      </c>
      <c r="F108" s="2"/>
      <c r="G108" s="139"/>
      <c r="H108" s="8"/>
      <c r="I108" s="8"/>
    </row>
    <row r="109" spans="1:9" ht="16.899999999999999" customHeight="1" x14ac:dyDescent="0.2">
      <c r="A109" s="208">
        <v>9781920008130</v>
      </c>
      <c r="B109" s="208"/>
      <c r="C109" s="56" t="s">
        <v>429</v>
      </c>
      <c r="D109" s="22">
        <v>3</v>
      </c>
      <c r="E109" s="30">
        <v>40</v>
      </c>
      <c r="F109" s="2"/>
      <c r="G109" s="139"/>
      <c r="H109" s="8"/>
      <c r="I109" s="8"/>
    </row>
    <row r="110" spans="1:9" ht="16.899999999999999" customHeight="1" x14ac:dyDescent="0.2">
      <c r="A110" s="208">
        <v>9781920008147</v>
      </c>
      <c r="B110" s="208"/>
      <c r="C110" s="56" t="s">
        <v>5</v>
      </c>
      <c r="D110" s="22">
        <v>4</v>
      </c>
      <c r="E110" s="30">
        <v>40</v>
      </c>
      <c r="F110" s="2"/>
      <c r="G110" s="139"/>
      <c r="H110" s="8"/>
      <c r="I110" s="8"/>
    </row>
    <row r="111" spans="1:9" ht="16.899999999999999" customHeight="1" x14ac:dyDescent="0.2">
      <c r="A111" s="208">
        <v>9781920008499</v>
      </c>
      <c r="B111" s="208"/>
      <c r="C111" s="56" t="s">
        <v>25</v>
      </c>
      <c r="D111" s="22">
        <v>5</v>
      </c>
      <c r="E111" s="30">
        <v>51</v>
      </c>
      <c r="F111" s="2"/>
      <c r="G111" s="139"/>
      <c r="H111" s="8"/>
      <c r="I111" s="8"/>
    </row>
    <row r="112" spans="1:9" ht="16.899999999999999" customHeight="1" x14ac:dyDescent="0.2">
      <c r="A112" s="208">
        <v>9781920008963</v>
      </c>
      <c r="B112" s="208"/>
      <c r="C112" s="56" t="s">
        <v>50</v>
      </c>
      <c r="D112" s="22">
        <v>6</v>
      </c>
      <c r="E112" s="30">
        <v>65</v>
      </c>
      <c r="F112" s="2"/>
      <c r="G112" s="139"/>
      <c r="H112" s="8"/>
      <c r="I112" s="8"/>
    </row>
    <row r="113" spans="1:9" ht="16.899999999999999" customHeight="1" x14ac:dyDescent="0.2">
      <c r="A113" s="208">
        <v>9781920008185</v>
      </c>
      <c r="B113" s="208"/>
      <c r="C113" s="56" t="s">
        <v>430</v>
      </c>
      <c r="D113" s="22">
        <v>1</v>
      </c>
      <c r="E113" s="30">
        <v>40</v>
      </c>
      <c r="F113" s="2"/>
      <c r="G113" s="139"/>
      <c r="H113" s="8"/>
      <c r="I113" s="8"/>
    </row>
    <row r="114" spans="1:9" ht="16.899999999999999" customHeight="1" x14ac:dyDescent="0.2">
      <c r="A114" s="208">
        <v>9781920008192</v>
      </c>
      <c r="B114" s="208"/>
      <c r="C114" s="56" t="s">
        <v>6</v>
      </c>
      <c r="D114" s="22">
        <v>2</v>
      </c>
      <c r="E114" s="30">
        <v>40</v>
      </c>
      <c r="F114" s="2"/>
      <c r="G114" s="139"/>
      <c r="H114" s="8"/>
      <c r="I114" s="8"/>
    </row>
    <row r="115" spans="1:9" ht="16.899999999999999" customHeight="1" x14ac:dyDescent="0.2">
      <c r="A115" s="208">
        <v>9781920008208</v>
      </c>
      <c r="B115" s="208"/>
      <c r="C115" s="56" t="s">
        <v>7</v>
      </c>
      <c r="D115" s="22">
        <v>3</v>
      </c>
      <c r="E115" s="30">
        <v>40</v>
      </c>
      <c r="F115" s="2"/>
      <c r="G115" s="139"/>
      <c r="H115" s="8"/>
      <c r="I115" s="8"/>
    </row>
    <row r="116" spans="1:9" ht="16.899999999999999" customHeight="1" x14ac:dyDescent="0.2">
      <c r="A116" s="208">
        <v>9781920008420</v>
      </c>
      <c r="B116" s="208"/>
      <c r="C116" s="56" t="s">
        <v>14</v>
      </c>
      <c r="D116" s="22">
        <v>4</v>
      </c>
      <c r="E116" s="30">
        <v>40</v>
      </c>
      <c r="F116" s="2"/>
      <c r="G116" s="139"/>
      <c r="H116" s="8"/>
      <c r="I116" s="8"/>
    </row>
    <row r="117" spans="1:9" s="2" customFormat="1" ht="17.25" customHeight="1" x14ac:dyDescent="0.2">
      <c r="A117" s="208">
        <v>9781920008611</v>
      </c>
      <c r="B117" s="208"/>
      <c r="C117" s="56" t="s">
        <v>18</v>
      </c>
      <c r="D117" s="22">
        <v>1</v>
      </c>
      <c r="E117" s="30">
        <v>27</v>
      </c>
      <c r="G117" s="139"/>
      <c r="H117" s="8"/>
      <c r="I117" s="8"/>
    </row>
    <row r="118" spans="1:9" s="2" customFormat="1" ht="17.25" customHeight="1" x14ac:dyDescent="0.2">
      <c r="A118" s="208">
        <v>9781776306015</v>
      </c>
      <c r="B118" s="208"/>
      <c r="C118" s="56" t="s">
        <v>458</v>
      </c>
      <c r="D118" s="22">
        <v>2</v>
      </c>
      <c r="E118" s="30">
        <v>27</v>
      </c>
      <c r="G118" s="139"/>
      <c r="H118" s="8"/>
      <c r="I118" s="8"/>
    </row>
    <row r="119" spans="1:9" ht="16.899999999999999" customHeight="1" x14ac:dyDescent="0.2">
      <c r="A119" s="208">
        <v>9781920008628</v>
      </c>
      <c r="B119" s="208"/>
      <c r="C119" s="56" t="s">
        <v>19</v>
      </c>
      <c r="D119" s="22" t="s">
        <v>43</v>
      </c>
      <c r="E119" s="30">
        <v>28</v>
      </c>
      <c r="F119" s="2"/>
      <c r="G119" s="139"/>
      <c r="H119" s="8"/>
      <c r="I119" s="8"/>
    </row>
    <row r="120" spans="1:9" ht="16.899999999999999" customHeight="1" x14ac:dyDescent="0.2">
      <c r="A120" s="208">
        <v>9781920008680</v>
      </c>
      <c r="B120" s="208"/>
      <c r="C120" s="56" t="s">
        <v>30</v>
      </c>
      <c r="D120" s="22" t="s">
        <v>69</v>
      </c>
      <c r="E120" s="30">
        <v>27</v>
      </c>
      <c r="F120" s="2"/>
      <c r="G120" s="139"/>
      <c r="H120" s="8"/>
      <c r="I120" s="8"/>
    </row>
    <row r="121" spans="1:9" ht="16.899999999999999" customHeight="1" x14ac:dyDescent="0.2">
      <c r="A121" s="208">
        <v>9781920008635</v>
      </c>
      <c r="B121" s="208"/>
      <c r="C121" s="56" t="s">
        <v>27</v>
      </c>
      <c r="D121" s="34" t="s">
        <v>70</v>
      </c>
      <c r="E121" s="30">
        <v>27</v>
      </c>
      <c r="F121" s="2"/>
      <c r="G121" s="139"/>
      <c r="H121" s="8"/>
      <c r="I121" s="8"/>
    </row>
    <row r="122" spans="1:9" ht="16.899999999999999" customHeight="1" x14ac:dyDescent="0.2">
      <c r="A122" s="208">
        <v>9781920701031</v>
      </c>
      <c r="B122" s="208"/>
      <c r="C122" s="56" t="s">
        <v>63</v>
      </c>
      <c r="D122" s="22" t="s">
        <v>43</v>
      </c>
      <c r="E122" s="30">
        <v>34</v>
      </c>
      <c r="F122" s="2"/>
      <c r="G122" s="139"/>
      <c r="H122" s="8"/>
      <c r="I122" s="8"/>
    </row>
    <row r="123" spans="1:9" ht="16.899999999999999" customHeight="1" x14ac:dyDescent="0.2">
      <c r="A123" s="208">
        <v>9781920701048</v>
      </c>
      <c r="B123" s="208"/>
      <c r="C123" s="56" t="s">
        <v>64</v>
      </c>
      <c r="D123" s="22" t="s">
        <v>69</v>
      </c>
      <c r="E123" s="30">
        <v>34</v>
      </c>
      <c r="F123" s="2"/>
      <c r="G123" s="139"/>
      <c r="H123" s="8"/>
      <c r="I123" s="8"/>
    </row>
    <row r="124" spans="1:9" ht="16.899999999999999" customHeight="1" x14ac:dyDescent="0.2">
      <c r="A124" s="208">
        <v>9781920701055</v>
      </c>
      <c r="B124" s="208"/>
      <c r="C124" s="56" t="s">
        <v>65</v>
      </c>
      <c r="D124" s="22" t="s">
        <v>70</v>
      </c>
      <c r="E124" s="30">
        <v>34</v>
      </c>
      <c r="F124" s="2"/>
      <c r="G124" s="139"/>
      <c r="H124" s="8"/>
      <c r="I124" s="8"/>
    </row>
    <row r="125" spans="1:9" ht="16.899999999999999" customHeight="1" x14ac:dyDescent="0.2">
      <c r="A125" s="208">
        <v>9781920701062</v>
      </c>
      <c r="B125" s="208"/>
      <c r="C125" s="56" t="s">
        <v>66</v>
      </c>
      <c r="D125" s="22" t="s">
        <v>71</v>
      </c>
      <c r="E125" s="30">
        <v>34</v>
      </c>
      <c r="F125" s="2"/>
      <c r="G125" s="139"/>
      <c r="H125" s="8"/>
      <c r="I125" s="8"/>
    </row>
    <row r="126" spans="1:9" ht="16.899999999999999" customHeight="1" x14ac:dyDescent="0.2">
      <c r="A126" s="208">
        <v>9781920701079</v>
      </c>
      <c r="B126" s="208"/>
      <c r="C126" s="56" t="s">
        <v>67</v>
      </c>
      <c r="D126" s="22" t="s">
        <v>72</v>
      </c>
      <c r="E126" s="30">
        <v>34</v>
      </c>
      <c r="F126" s="2"/>
      <c r="G126" s="139"/>
      <c r="H126" s="8"/>
      <c r="I126" s="8"/>
    </row>
    <row r="127" spans="1:9" ht="16.899999999999999" customHeight="1" x14ac:dyDescent="0.2">
      <c r="A127" s="208">
        <v>9781920701086</v>
      </c>
      <c r="B127" s="208"/>
      <c r="C127" s="56" t="s">
        <v>68</v>
      </c>
      <c r="D127" s="22" t="s">
        <v>73</v>
      </c>
      <c r="E127" s="30">
        <v>34</v>
      </c>
      <c r="F127" s="2"/>
      <c r="G127" s="139"/>
      <c r="H127" s="8"/>
      <c r="I127" s="8"/>
    </row>
    <row r="128" spans="1:9" ht="16.899999999999999" customHeight="1" x14ac:dyDescent="0.2">
      <c r="A128" s="58"/>
      <c r="B128" s="59"/>
      <c r="C128" s="57" t="s">
        <v>309</v>
      </c>
      <c r="D128" s="59"/>
      <c r="E128" s="60"/>
      <c r="F128" s="2"/>
      <c r="G128" s="139"/>
      <c r="H128" s="8"/>
      <c r="I128" s="8"/>
    </row>
    <row r="129" spans="1:9" ht="16.899999999999999" customHeight="1" x14ac:dyDescent="0.2">
      <c r="A129" s="210">
        <v>9781920008888</v>
      </c>
      <c r="B129" s="210"/>
      <c r="C129" s="67" t="s">
        <v>46</v>
      </c>
      <c r="D129" s="61" t="s">
        <v>302</v>
      </c>
      <c r="E129" s="62">
        <v>399</v>
      </c>
      <c r="F129" s="2"/>
      <c r="G129" s="139"/>
      <c r="H129" s="8"/>
      <c r="I129" s="8"/>
    </row>
    <row r="130" spans="1:9" ht="16.899999999999999" customHeight="1" x14ac:dyDescent="0.2">
      <c r="A130" s="219"/>
      <c r="B130" s="219"/>
      <c r="C130" s="219"/>
      <c r="D130" s="219"/>
      <c r="E130" s="219"/>
      <c r="H130" s="8"/>
    </row>
    <row r="131" spans="1:9" ht="18" customHeight="1" x14ac:dyDescent="0.25">
      <c r="A131" s="6"/>
      <c r="B131" s="6"/>
      <c r="C131" s="6"/>
      <c r="D131" s="7"/>
      <c r="E131" s="7"/>
    </row>
    <row r="132" spans="1:9" ht="16.899999999999999" customHeight="1" x14ac:dyDescent="0.2">
      <c r="A132" s="218"/>
      <c r="B132" s="218"/>
      <c r="C132" s="218"/>
      <c r="D132" s="218"/>
      <c r="E132" s="218"/>
    </row>
    <row r="133" spans="1:9" ht="19.5" customHeight="1" x14ac:dyDescent="0.2">
      <c r="A133" s="215"/>
      <c r="B133" s="215"/>
      <c r="C133" s="215"/>
      <c r="D133" s="215"/>
      <c r="E133" s="215"/>
    </row>
    <row r="134" spans="1:9" ht="20.25" customHeight="1" x14ac:dyDescent="0.2">
      <c r="A134" s="215"/>
      <c r="B134" s="215"/>
      <c r="C134" s="215"/>
      <c r="D134" s="215"/>
      <c r="E134" s="215"/>
    </row>
    <row r="135" spans="1:9" ht="20.25" customHeight="1" x14ac:dyDescent="0.2">
      <c r="A135" s="215"/>
      <c r="B135" s="215"/>
      <c r="C135" s="215"/>
      <c r="D135" s="215"/>
      <c r="E135" s="215"/>
    </row>
    <row r="136" spans="1:9" ht="24" customHeight="1" x14ac:dyDescent="0.2">
      <c r="A136" s="4"/>
      <c r="B136" s="4"/>
      <c r="C136" s="216"/>
      <c r="D136" s="216"/>
      <c r="E136" s="24"/>
    </row>
    <row r="137" spans="1:9" ht="16.899999999999999" customHeight="1" x14ac:dyDescent="0.2">
      <c r="A137" s="214"/>
      <c r="B137" s="214"/>
      <c r="C137" s="214"/>
      <c r="D137" s="214"/>
      <c r="E137" s="214"/>
    </row>
    <row r="138" spans="1:9" ht="16.899999999999999" customHeight="1" x14ac:dyDescent="0.2">
      <c r="A138" s="214"/>
      <c r="B138" s="214"/>
      <c r="C138" s="214"/>
      <c r="D138" s="214"/>
      <c r="E138" s="214"/>
    </row>
    <row r="139" spans="1:9" ht="16.899999999999999" customHeight="1" x14ac:dyDescent="0.2">
      <c r="A139" s="4"/>
      <c r="B139" s="4"/>
      <c r="C139" s="211"/>
      <c r="D139" s="211"/>
      <c r="E139" s="23"/>
    </row>
    <row r="140" spans="1:9" ht="16.899999999999999" customHeight="1" x14ac:dyDescent="0.2"/>
    <row r="141" spans="1:9" ht="16.899999999999999" customHeight="1" x14ac:dyDescent="0.2"/>
    <row r="142" spans="1:9" ht="16.899999999999999" customHeight="1" x14ac:dyDescent="0.2">
      <c r="C142" s="213"/>
      <c r="D142" s="213"/>
      <c r="E142" s="23"/>
    </row>
    <row r="143" spans="1:9" x14ac:dyDescent="0.2">
      <c r="C143" s="212"/>
      <c r="D143" s="212"/>
      <c r="E143" s="23"/>
    </row>
    <row r="144" spans="1:9" x14ac:dyDescent="0.2">
      <c r="E144" s="23"/>
    </row>
    <row r="145" spans="5:5" x14ac:dyDescent="0.2">
      <c r="E145" s="1"/>
    </row>
    <row r="146" spans="5:5" x14ac:dyDescent="0.2">
      <c r="E146" s="1"/>
    </row>
    <row r="147" spans="5:5" x14ac:dyDescent="0.2">
      <c r="E147" s="1"/>
    </row>
    <row r="148" spans="5:5" x14ac:dyDescent="0.2">
      <c r="E148" s="1"/>
    </row>
  </sheetData>
  <mergeCells count="126">
    <mergeCell ref="A51:B51"/>
    <mergeCell ref="A68:B68"/>
    <mergeCell ref="A70:B70"/>
    <mergeCell ref="A71:B71"/>
    <mergeCell ref="A56:B56"/>
    <mergeCell ref="A57:B57"/>
    <mergeCell ref="A58:B58"/>
    <mergeCell ref="A60:B60"/>
    <mergeCell ref="A61:B61"/>
    <mergeCell ref="A64:B64"/>
    <mergeCell ref="A65:B65"/>
    <mergeCell ref="A69:B69"/>
    <mergeCell ref="A67:B67"/>
    <mergeCell ref="A54:B54"/>
    <mergeCell ref="A55:B55"/>
    <mergeCell ref="A28:B28"/>
    <mergeCell ref="A29:B29"/>
    <mergeCell ref="A33:B33"/>
    <mergeCell ref="A34:B34"/>
    <mergeCell ref="A19:B19"/>
    <mergeCell ref="A22:B22"/>
    <mergeCell ref="A23:B23"/>
    <mergeCell ref="A24:B24"/>
    <mergeCell ref="A38:B38"/>
    <mergeCell ref="A15:B15"/>
    <mergeCell ref="A6:B6"/>
    <mergeCell ref="A8:B8"/>
    <mergeCell ref="A9:B9"/>
    <mergeCell ref="A11:B11"/>
    <mergeCell ref="A12:B12"/>
    <mergeCell ref="A10:B10"/>
    <mergeCell ref="A16:B16"/>
    <mergeCell ref="A17:B17"/>
    <mergeCell ref="F2:G2"/>
    <mergeCell ref="A46:B46"/>
    <mergeCell ref="A47:B47"/>
    <mergeCell ref="A48:B48"/>
    <mergeCell ref="A49:B49"/>
    <mergeCell ref="A50:B50"/>
    <mergeCell ref="A41:B41"/>
    <mergeCell ref="A42:B42"/>
    <mergeCell ref="A43:B43"/>
    <mergeCell ref="A44:B44"/>
    <mergeCell ref="A45:B45"/>
    <mergeCell ref="A35:B35"/>
    <mergeCell ref="A25:B25"/>
    <mergeCell ref="A26:B26"/>
    <mergeCell ref="A27:B27"/>
    <mergeCell ref="A30:B30"/>
    <mergeCell ref="A31:B31"/>
    <mergeCell ref="A36:B36"/>
    <mergeCell ref="A37:B37"/>
    <mergeCell ref="A18:B18"/>
    <mergeCell ref="A39:B39"/>
    <mergeCell ref="A40:B40"/>
    <mergeCell ref="A13:B13"/>
    <mergeCell ref="A14:B14"/>
    <mergeCell ref="A132:E132"/>
    <mergeCell ref="A133:E133"/>
    <mergeCell ref="A130:E130"/>
    <mergeCell ref="A80:B80"/>
    <mergeCell ref="A86:B86"/>
    <mergeCell ref="A88:B88"/>
    <mergeCell ref="A73:B73"/>
    <mergeCell ref="A74:B74"/>
    <mergeCell ref="A75:B75"/>
    <mergeCell ref="A92:B92"/>
    <mergeCell ref="A83:B83"/>
    <mergeCell ref="A84:B84"/>
    <mergeCell ref="A85:B85"/>
    <mergeCell ref="A76:B76"/>
    <mergeCell ref="A77:B77"/>
    <mergeCell ref="A78:B78"/>
    <mergeCell ref="A79:B79"/>
    <mergeCell ref="A100:B100"/>
    <mergeCell ref="A93:B93"/>
    <mergeCell ref="A89:B89"/>
    <mergeCell ref="A94:B94"/>
    <mergeCell ref="C139:D139"/>
    <mergeCell ref="C143:D143"/>
    <mergeCell ref="C142:D142"/>
    <mergeCell ref="A137:E138"/>
    <mergeCell ref="A134:E134"/>
    <mergeCell ref="C136:D136"/>
    <mergeCell ref="A135:E135"/>
    <mergeCell ref="A62:B62"/>
    <mergeCell ref="A63:B63"/>
    <mergeCell ref="A111:B111"/>
    <mergeCell ref="A102:B102"/>
    <mergeCell ref="A103:B103"/>
    <mergeCell ref="A104:B104"/>
    <mergeCell ref="A105:B105"/>
    <mergeCell ref="A106:B106"/>
    <mergeCell ref="A95:B95"/>
    <mergeCell ref="A96:B96"/>
    <mergeCell ref="A98:B98"/>
    <mergeCell ref="A99:B99"/>
    <mergeCell ref="A91:B91"/>
    <mergeCell ref="A81:B81"/>
    <mergeCell ref="A82:B82"/>
    <mergeCell ref="A118:B118"/>
    <mergeCell ref="A107:B107"/>
    <mergeCell ref="D1:E1"/>
    <mergeCell ref="A20:B20"/>
    <mergeCell ref="D2:E2"/>
    <mergeCell ref="A129:B129"/>
    <mergeCell ref="A123:B123"/>
    <mergeCell ref="A124:B124"/>
    <mergeCell ref="A125:B125"/>
    <mergeCell ref="A126:B126"/>
    <mergeCell ref="A127:B127"/>
    <mergeCell ref="A117:B117"/>
    <mergeCell ref="A119:B119"/>
    <mergeCell ref="A120:B120"/>
    <mergeCell ref="A121:B121"/>
    <mergeCell ref="A122:B122"/>
    <mergeCell ref="A112:B112"/>
    <mergeCell ref="A113:B113"/>
    <mergeCell ref="A114:B114"/>
    <mergeCell ref="A115:B115"/>
    <mergeCell ref="A116:B116"/>
    <mergeCell ref="A108:B108"/>
    <mergeCell ref="A109:B109"/>
    <mergeCell ref="A110:B110"/>
    <mergeCell ref="A52:B52"/>
    <mergeCell ref="A53:B53"/>
  </mergeCells>
  <phoneticPr fontId="13" type="noConversion"/>
  <hyperlinks>
    <hyperlink ref="C9" r:id="rId1" tooltip="Click to view" xr:uid="{00000000-0004-0000-0200-000000000000}"/>
    <hyperlink ref="C11" r:id="rId2" tooltip="Click to view" xr:uid="{00000000-0004-0000-0200-000001000000}"/>
    <hyperlink ref="C10" r:id="rId3" tooltip="Click to view " xr:uid="{00000000-0004-0000-0200-000002000000}"/>
    <hyperlink ref="C8" r:id="rId4" tooltip="Click to view" xr:uid="{00000000-0004-0000-0200-000003000000}"/>
    <hyperlink ref="C12" r:id="rId5" tooltip="Click to view" display="Simply dot to dot and colour by number 1-10" xr:uid="{00000000-0004-0000-0200-000004000000}"/>
    <hyperlink ref="C13" r:id="rId6" tooltip="Click to view" xr:uid="{00000000-0004-0000-0200-000005000000}"/>
    <hyperlink ref="C14" r:id="rId7" tooltip="Click to view" xr:uid="{00000000-0004-0000-0200-000006000000}"/>
    <hyperlink ref="C15" r:id="rId8" tooltip="Click to view" xr:uid="{00000000-0004-0000-0200-000007000000}"/>
    <hyperlink ref="C16" r:id="rId9" xr:uid="{00000000-0004-0000-0200-000008000000}"/>
    <hyperlink ref="C17" r:id="rId10" xr:uid="{00000000-0004-0000-0200-000009000000}"/>
    <hyperlink ref="C18" r:id="rId11" xr:uid="{00000000-0004-0000-0200-00000A000000}"/>
    <hyperlink ref="C19" r:id="rId12" xr:uid="{00000000-0004-0000-0200-00000B000000}"/>
    <hyperlink ref="C22" r:id="rId13" xr:uid="{00000000-0004-0000-0200-00000C000000}"/>
    <hyperlink ref="C23" r:id="rId14" xr:uid="{00000000-0004-0000-0200-00000D000000}"/>
    <hyperlink ref="C24" r:id="rId15" xr:uid="{00000000-0004-0000-0200-00000E000000}"/>
    <hyperlink ref="C25" r:id="rId16" xr:uid="{00000000-0004-0000-0200-00000F000000}"/>
    <hyperlink ref="C26" r:id="rId17" xr:uid="{00000000-0004-0000-0200-000010000000}"/>
    <hyperlink ref="C27" r:id="rId18" xr:uid="{00000000-0004-0000-0200-000011000000}"/>
    <hyperlink ref="C28" r:id="rId19" xr:uid="{00000000-0004-0000-0200-000012000000}"/>
    <hyperlink ref="C29" r:id="rId20" xr:uid="{00000000-0004-0000-0200-000013000000}"/>
    <hyperlink ref="C30" r:id="rId21" xr:uid="{00000000-0004-0000-0200-000014000000}"/>
    <hyperlink ref="C31" r:id="rId22" xr:uid="{00000000-0004-0000-0200-000015000000}"/>
    <hyperlink ref="C33" r:id="rId23" xr:uid="{00000000-0004-0000-0200-000016000000}"/>
    <hyperlink ref="C34" r:id="rId24" xr:uid="{00000000-0004-0000-0200-000017000000}"/>
    <hyperlink ref="C35" r:id="rId25" xr:uid="{00000000-0004-0000-0200-000018000000}"/>
    <hyperlink ref="C36" r:id="rId26" xr:uid="{00000000-0004-0000-0200-000019000000}"/>
    <hyperlink ref="C37" r:id="rId27" xr:uid="{00000000-0004-0000-0200-00001A000000}"/>
    <hyperlink ref="C39" r:id="rId28" xr:uid="{00000000-0004-0000-0200-00001B000000}"/>
    <hyperlink ref="C41" r:id="rId29" xr:uid="{00000000-0004-0000-0200-00001C000000}"/>
    <hyperlink ref="C42" r:id="rId30" xr:uid="{00000000-0004-0000-0200-00001D000000}"/>
    <hyperlink ref="C43" r:id="rId31" xr:uid="{00000000-0004-0000-0200-00001E000000}"/>
    <hyperlink ref="C44" r:id="rId32" xr:uid="{00000000-0004-0000-0200-00001F000000}"/>
    <hyperlink ref="C45" r:id="rId33" xr:uid="{00000000-0004-0000-0200-000020000000}"/>
    <hyperlink ref="C46" r:id="rId34" xr:uid="{00000000-0004-0000-0200-000021000000}"/>
    <hyperlink ref="C47" r:id="rId35" xr:uid="{00000000-0004-0000-0200-000022000000}"/>
    <hyperlink ref="C48" r:id="rId36" xr:uid="{00000000-0004-0000-0200-000023000000}"/>
    <hyperlink ref="C49" r:id="rId37" xr:uid="{00000000-0004-0000-0200-000024000000}"/>
    <hyperlink ref="C50" r:id="rId38" xr:uid="{00000000-0004-0000-0200-000025000000}"/>
    <hyperlink ref="C51" r:id="rId39" xr:uid="{00000000-0004-0000-0200-000026000000}"/>
    <hyperlink ref="C52" r:id="rId40" xr:uid="{00000000-0004-0000-0200-000027000000}"/>
    <hyperlink ref="C53" r:id="rId41" xr:uid="{00000000-0004-0000-0200-000028000000}"/>
    <hyperlink ref="C54" r:id="rId42" xr:uid="{00000000-0004-0000-0200-000029000000}"/>
    <hyperlink ref="C55" r:id="rId43" xr:uid="{00000000-0004-0000-0200-00002A000000}"/>
    <hyperlink ref="C56" r:id="rId44" xr:uid="{00000000-0004-0000-0200-00002B000000}"/>
    <hyperlink ref="C57" r:id="rId45" xr:uid="{00000000-0004-0000-0200-00002C000000}"/>
    <hyperlink ref="C58" r:id="rId46" xr:uid="{00000000-0004-0000-0200-00002D000000}"/>
    <hyperlink ref="C60" r:id="rId47" xr:uid="{00000000-0004-0000-0200-00002E000000}"/>
    <hyperlink ref="C61" r:id="rId48" xr:uid="{00000000-0004-0000-0200-00002F000000}"/>
    <hyperlink ref="C62" r:id="rId49" xr:uid="{00000000-0004-0000-0200-000030000000}"/>
    <hyperlink ref="C63" r:id="rId50" xr:uid="{00000000-0004-0000-0200-000031000000}"/>
    <hyperlink ref="C64" r:id="rId51" xr:uid="{00000000-0004-0000-0200-000032000000}"/>
    <hyperlink ref="C65" r:id="rId52" xr:uid="{00000000-0004-0000-0200-000033000000}"/>
    <hyperlink ref="C67" r:id="rId53" xr:uid="{00000000-0004-0000-0200-000034000000}"/>
    <hyperlink ref="C69" r:id="rId54" xr:uid="{00000000-0004-0000-0200-000035000000}"/>
    <hyperlink ref="C70" r:id="rId55" xr:uid="{00000000-0004-0000-0200-000036000000}"/>
    <hyperlink ref="C71" r:id="rId56" xr:uid="{00000000-0004-0000-0200-000037000000}"/>
    <hyperlink ref="C73" r:id="rId57" xr:uid="{00000000-0004-0000-0200-000038000000}"/>
    <hyperlink ref="C75" r:id="rId58" xr:uid="{00000000-0004-0000-0200-000039000000}"/>
    <hyperlink ref="C76" r:id="rId59" xr:uid="{00000000-0004-0000-0200-00003A000000}"/>
    <hyperlink ref="C77" r:id="rId60" xr:uid="{00000000-0004-0000-0200-00003B000000}"/>
    <hyperlink ref="C78" r:id="rId61" xr:uid="{00000000-0004-0000-0200-00003C000000}"/>
    <hyperlink ref="C79" r:id="rId62" xr:uid="{00000000-0004-0000-0200-00003D000000}"/>
    <hyperlink ref="C80" r:id="rId63" xr:uid="{00000000-0004-0000-0200-00003E000000}"/>
    <hyperlink ref="C81" r:id="rId64" xr:uid="{00000000-0004-0000-0200-00003F000000}"/>
    <hyperlink ref="C82" r:id="rId65" xr:uid="{00000000-0004-0000-0200-000040000000}"/>
    <hyperlink ref="C83" r:id="rId66" xr:uid="{00000000-0004-0000-0200-000041000000}"/>
    <hyperlink ref="C84" r:id="rId67" xr:uid="{00000000-0004-0000-0200-000042000000}"/>
    <hyperlink ref="C85" r:id="rId68" xr:uid="{00000000-0004-0000-0200-000043000000}"/>
    <hyperlink ref="C86" r:id="rId69" xr:uid="{00000000-0004-0000-0200-000044000000}"/>
    <hyperlink ref="C88" r:id="rId70" xr:uid="{00000000-0004-0000-0200-000045000000}"/>
    <hyperlink ref="C89" r:id="rId71" xr:uid="{00000000-0004-0000-0200-000046000000}"/>
    <hyperlink ref="C91" r:id="rId72" xr:uid="{00000000-0004-0000-0200-000047000000}"/>
    <hyperlink ref="C107" r:id="rId73" xr:uid="{00000000-0004-0000-0200-000048000000}"/>
    <hyperlink ref="C108" r:id="rId74" xr:uid="{00000000-0004-0000-0200-000049000000}"/>
    <hyperlink ref="C109" r:id="rId75" xr:uid="{00000000-0004-0000-0200-00004A000000}"/>
    <hyperlink ref="C110" r:id="rId76" xr:uid="{00000000-0004-0000-0200-00004B000000}"/>
    <hyperlink ref="C111" r:id="rId77" xr:uid="{00000000-0004-0000-0200-00004C000000}"/>
    <hyperlink ref="C112" r:id="rId78" xr:uid="{00000000-0004-0000-0200-00004D000000}"/>
    <hyperlink ref="C121" r:id="rId79" xr:uid="{00000000-0004-0000-0200-00004E000000}"/>
    <hyperlink ref="C104" r:id="rId80" xr:uid="{00000000-0004-0000-0200-00004F000000}"/>
    <hyperlink ref="C105" r:id="rId81" xr:uid="{00000000-0004-0000-0200-000050000000}"/>
    <hyperlink ref="C106" r:id="rId82" xr:uid="{00000000-0004-0000-0200-000051000000}"/>
    <hyperlink ref="C113" r:id="rId83" xr:uid="{00000000-0004-0000-0200-000052000000}"/>
    <hyperlink ref="C114" r:id="rId84" xr:uid="{00000000-0004-0000-0200-000053000000}"/>
    <hyperlink ref="C115" r:id="rId85" xr:uid="{00000000-0004-0000-0200-000054000000}"/>
    <hyperlink ref="C116" r:id="rId86" xr:uid="{00000000-0004-0000-0200-000055000000}"/>
    <hyperlink ref="C117" r:id="rId87" xr:uid="{00000000-0004-0000-0200-000056000000}"/>
    <hyperlink ref="C119" r:id="rId88" xr:uid="{00000000-0004-0000-0200-000057000000}"/>
    <hyperlink ref="C120" r:id="rId89" xr:uid="{00000000-0004-0000-0200-000058000000}"/>
    <hyperlink ref="C122" r:id="rId90" xr:uid="{00000000-0004-0000-0200-000059000000}"/>
    <hyperlink ref="C123" r:id="rId91" xr:uid="{00000000-0004-0000-0200-00005A000000}"/>
    <hyperlink ref="C124" r:id="rId92" xr:uid="{00000000-0004-0000-0200-00005B000000}"/>
    <hyperlink ref="C125" r:id="rId93" xr:uid="{00000000-0004-0000-0200-00005C000000}"/>
    <hyperlink ref="C126" r:id="rId94" xr:uid="{00000000-0004-0000-0200-00005D000000}"/>
    <hyperlink ref="C127" r:id="rId95" xr:uid="{00000000-0004-0000-0200-00005E000000}"/>
    <hyperlink ref="C129" r:id="rId96" xr:uid="{00000000-0004-0000-0200-00005F000000}"/>
    <hyperlink ref="C102" r:id="rId97" xr:uid="{00000000-0004-0000-0200-000060000000}"/>
    <hyperlink ref="C103" r:id="rId98" xr:uid="{00000000-0004-0000-0200-000061000000}"/>
    <hyperlink ref="C98" r:id="rId99" xr:uid="{00000000-0004-0000-0200-000062000000}"/>
    <hyperlink ref="C99" r:id="rId100" xr:uid="{00000000-0004-0000-0200-000063000000}"/>
    <hyperlink ref="C100" r:id="rId101" xr:uid="{00000000-0004-0000-0200-000064000000}"/>
    <hyperlink ref="C92" r:id="rId102" xr:uid="{00000000-0004-0000-0200-000065000000}"/>
    <hyperlink ref="C94" r:id="rId103" xr:uid="{00000000-0004-0000-0200-000066000000}"/>
    <hyperlink ref="C95" r:id="rId104" xr:uid="{00000000-0004-0000-0200-000067000000}"/>
    <hyperlink ref="C96" r:id="rId105" xr:uid="{00000000-0004-0000-0200-000068000000}"/>
    <hyperlink ref="C40" r:id="rId106" xr:uid="{00000000-0004-0000-0200-000069000000}"/>
    <hyperlink ref="C74" r:id="rId107" xr:uid="{00000000-0004-0000-0200-00006A000000}"/>
    <hyperlink ref="C20" r:id="rId108" xr:uid="{B7582359-DD8A-4EDC-8137-44CB5828D464}"/>
    <hyperlink ref="C118" r:id="rId109" xr:uid="{43B109A3-51EE-4C1B-A6A4-ACBADA6860E3}"/>
    <hyperlink ref="C93" r:id="rId110" xr:uid="{67D2EED5-F18F-4059-B8DF-A6D0CB35AEA2}"/>
    <hyperlink ref="C38" r:id="rId111" xr:uid="{D4037189-3A19-479C-9570-753C2E7F64AD}"/>
    <hyperlink ref="C68" r:id="rId112" display="Trumpeter English Step by step - Workbook 1 *New*" xr:uid="{5BD68307-08ED-4BB5-A6BA-9B317EB5CD7B}"/>
  </hyperlinks>
  <printOptions horizontalCentered="1"/>
  <pageMargins left="0" right="0" top="0.19685039370078741" bottom="0" header="0.51181102362204722" footer="0.51181102362204722"/>
  <pageSetup paperSize="9" scale="69" fitToHeight="3" orientation="portrait" horizontalDpi="360" verticalDpi="360" r:id="rId113"/>
  <headerFooter alignWithMargins="0"/>
  <ignoredErrors>
    <ignoredError sqref="D75" numberStoredAsText="1"/>
  </ignoredErrors>
  <drawing r:id="rId11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3"/>
  <sheetViews>
    <sheetView topLeftCell="A18" workbookViewId="0">
      <selection activeCell="F33" sqref="F33"/>
    </sheetView>
  </sheetViews>
  <sheetFormatPr defaultRowHeight="12.75" x14ac:dyDescent="0.2"/>
  <cols>
    <col min="1" max="1" width="14.140625" bestFit="1" customWidth="1"/>
    <col min="3" max="3" width="38.5703125" bestFit="1" customWidth="1"/>
    <col min="4" max="4" width="12.140625" bestFit="1" customWidth="1"/>
  </cols>
  <sheetData>
    <row r="1" spans="1:4" ht="15" x14ac:dyDescent="0.25">
      <c r="A1" s="44" t="s">
        <v>367</v>
      </c>
      <c r="B1" s="42">
        <v>8154</v>
      </c>
      <c r="C1" s="44" t="s">
        <v>184</v>
      </c>
      <c r="D1" s="42" t="s">
        <v>183</v>
      </c>
    </row>
    <row r="2" spans="1:4" ht="15" x14ac:dyDescent="0.25">
      <c r="A2" s="43" t="s">
        <v>368</v>
      </c>
      <c r="B2" s="44">
        <v>8161</v>
      </c>
      <c r="C2" s="44" t="s">
        <v>186</v>
      </c>
      <c r="D2" s="44" t="s">
        <v>185</v>
      </c>
    </row>
    <row r="3" spans="1:4" ht="15" x14ac:dyDescent="0.25">
      <c r="A3" s="43" t="s">
        <v>369</v>
      </c>
      <c r="B3" s="44">
        <v>8178</v>
      </c>
      <c r="C3" s="44" t="s">
        <v>188</v>
      </c>
      <c r="D3" s="44" t="s">
        <v>187</v>
      </c>
    </row>
    <row r="4" spans="1:4" ht="15" x14ac:dyDescent="0.25">
      <c r="A4" s="43" t="s">
        <v>370</v>
      </c>
      <c r="B4" s="44">
        <v>8260</v>
      </c>
      <c r="C4" s="44" t="s">
        <v>190</v>
      </c>
      <c r="D4" s="44" t="s">
        <v>189</v>
      </c>
    </row>
    <row r="5" spans="1:4" ht="15" x14ac:dyDescent="0.25">
      <c r="A5" s="46">
        <v>9781920008970</v>
      </c>
      <c r="B5" s="44">
        <v>8970</v>
      </c>
      <c r="C5" s="44" t="s">
        <v>192</v>
      </c>
      <c r="D5" s="44" t="s">
        <v>191</v>
      </c>
    </row>
    <row r="6" spans="1:4" ht="15" x14ac:dyDescent="0.25">
      <c r="A6" s="43" t="s">
        <v>371</v>
      </c>
      <c r="B6" s="44">
        <v>8895</v>
      </c>
      <c r="C6" s="44" t="s">
        <v>47</v>
      </c>
      <c r="D6" s="44" t="s">
        <v>181</v>
      </c>
    </row>
    <row r="7" spans="1:4" ht="15" x14ac:dyDescent="0.25">
      <c r="A7" s="43" t="s">
        <v>372</v>
      </c>
      <c r="B7" s="44">
        <v>8901</v>
      </c>
      <c r="C7" s="44" t="s">
        <v>48</v>
      </c>
      <c r="D7" s="44" t="s">
        <v>182</v>
      </c>
    </row>
    <row r="8" spans="1:4" ht="15" x14ac:dyDescent="0.25">
      <c r="A8" s="43" t="s">
        <v>373</v>
      </c>
      <c r="B8" s="44">
        <v>8680</v>
      </c>
      <c r="C8" s="44" t="s">
        <v>246</v>
      </c>
      <c r="D8" s="44" t="s">
        <v>245</v>
      </c>
    </row>
    <row r="9" spans="1:4" ht="15" x14ac:dyDescent="0.25">
      <c r="A9" s="43" t="s">
        <v>374</v>
      </c>
      <c r="B9" s="44">
        <v>8611</v>
      </c>
      <c r="C9" s="44" t="s">
        <v>242</v>
      </c>
      <c r="D9" s="44" t="s">
        <v>241</v>
      </c>
    </row>
    <row r="10" spans="1:4" ht="15" x14ac:dyDescent="0.25">
      <c r="A10" s="142" t="s">
        <v>452</v>
      </c>
      <c r="B10" s="44">
        <v>6015</v>
      </c>
      <c r="C10" s="141" t="s">
        <v>451</v>
      </c>
      <c r="D10" s="141" t="s">
        <v>453</v>
      </c>
    </row>
    <row r="11" spans="1:4" ht="15" x14ac:dyDescent="0.25">
      <c r="A11" s="43" t="s">
        <v>375</v>
      </c>
      <c r="B11" s="44">
        <v>8628</v>
      </c>
      <c r="C11" s="44" t="s">
        <v>244</v>
      </c>
      <c r="D11" s="44" t="s">
        <v>243</v>
      </c>
    </row>
    <row r="12" spans="1:4" ht="15" x14ac:dyDescent="0.25">
      <c r="A12" s="43" t="s">
        <v>376</v>
      </c>
      <c r="B12" s="44">
        <v>1123</v>
      </c>
      <c r="C12" s="44" t="s">
        <v>76</v>
      </c>
      <c r="D12" s="44" t="s">
        <v>119</v>
      </c>
    </row>
    <row r="13" spans="1:4" ht="15" x14ac:dyDescent="0.25">
      <c r="A13" s="43" t="s">
        <v>377</v>
      </c>
      <c r="B13" s="44">
        <v>1154</v>
      </c>
      <c r="C13" s="44" t="s">
        <v>80</v>
      </c>
      <c r="D13" s="44" t="s">
        <v>120</v>
      </c>
    </row>
    <row r="14" spans="1:4" ht="15" x14ac:dyDescent="0.25">
      <c r="A14" s="43" t="s">
        <v>378</v>
      </c>
      <c r="B14" s="44">
        <v>1208</v>
      </c>
      <c r="C14" s="44" t="s">
        <v>264</v>
      </c>
      <c r="D14" s="44" t="s">
        <v>268</v>
      </c>
    </row>
    <row r="15" spans="1:4" ht="15" x14ac:dyDescent="0.25">
      <c r="A15" s="46">
        <v>9781990925030</v>
      </c>
      <c r="B15" s="44">
        <v>5030</v>
      </c>
      <c r="C15" s="44" t="s">
        <v>280</v>
      </c>
      <c r="D15" s="44" t="s">
        <v>285</v>
      </c>
    </row>
    <row r="16" spans="1:4" ht="15" x14ac:dyDescent="0.25">
      <c r="A16" s="46">
        <v>9781990925047</v>
      </c>
      <c r="B16" s="44">
        <v>5047</v>
      </c>
      <c r="C16" s="44" t="s">
        <v>281</v>
      </c>
      <c r="D16" s="44" t="s">
        <v>286</v>
      </c>
    </row>
    <row r="17" spans="1:4" ht="15" x14ac:dyDescent="0.25">
      <c r="A17" s="46">
        <v>9781776306046</v>
      </c>
      <c r="B17" s="44">
        <v>6046</v>
      </c>
      <c r="C17" s="147" t="s">
        <v>463</v>
      </c>
      <c r="D17" s="147" t="s">
        <v>464</v>
      </c>
    </row>
    <row r="18" spans="1:4" ht="15" x14ac:dyDescent="0.25">
      <c r="A18" s="46">
        <v>9781920008284</v>
      </c>
      <c r="B18" s="44">
        <v>8284</v>
      </c>
      <c r="C18" s="44" t="s">
        <v>158</v>
      </c>
      <c r="D18" s="44" t="s">
        <v>157</v>
      </c>
    </row>
    <row r="19" spans="1:4" ht="15" x14ac:dyDescent="0.25">
      <c r="A19" s="43" t="s">
        <v>379</v>
      </c>
      <c r="B19" s="44">
        <v>8291</v>
      </c>
      <c r="C19" s="44" t="s">
        <v>160</v>
      </c>
      <c r="D19" s="44" t="s">
        <v>159</v>
      </c>
    </row>
    <row r="20" spans="1:4" ht="15" x14ac:dyDescent="0.25">
      <c r="A20" s="43" t="s">
        <v>380</v>
      </c>
      <c r="B20" s="44">
        <v>8307</v>
      </c>
      <c r="C20" s="44" t="s">
        <v>162</v>
      </c>
      <c r="D20" s="44" t="s">
        <v>161</v>
      </c>
    </row>
    <row r="21" spans="1:4" ht="15" x14ac:dyDescent="0.25">
      <c r="A21" s="46">
        <v>9781920008314</v>
      </c>
      <c r="B21" s="44">
        <v>8314</v>
      </c>
      <c r="C21" s="44" t="s">
        <v>164</v>
      </c>
      <c r="D21" s="44" t="s">
        <v>163</v>
      </c>
    </row>
    <row r="22" spans="1:4" ht="15" x14ac:dyDescent="0.25">
      <c r="A22" s="46">
        <v>9781920008321</v>
      </c>
      <c r="B22" s="44">
        <v>8321</v>
      </c>
      <c r="C22" s="44" t="s">
        <v>166</v>
      </c>
      <c r="D22" s="44" t="s">
        <v>165</v>
      </c>
    </row>
    <row r="23" spans="1:4" ht="15" x14ac:dyDescent="0.25">
      <c r="A23" s="46">
        <v>9781920008840</v>
      </c>
      <c r="B23" s="44">
        <v>8840</v>
      </c>
      <c r="C23" s="44" t="s">
        <v>168</v>
      </c>
      <c r="D23" s="44" t="s">
        <v>167</v>
      </c>
    </row>
    <row r="24" spans="1:4" ht="15" x14ac:dyDescent="0.25">
      <c r="A24" s="46">
        <v>9781776306008</v>
      </c>
      <c r="B24" s="44">
        <v>6008</v>
      </c>
      <c r="C24" s="44" t="s">
        <v>319</v>
      </c>
      <c r="D24" s="44" t="s">
        <v>318</v>
      </c>
    </row>
    <row r="25" spans="1:4" ht="15" x14ac:dyDescent="0.25">
      <c r="A25" s="46">
        <v>9781776306039</v>
      </c>
      <c r="B25" s="44">
        <v>6039</v>
      </c>
      <c r="C25" s="149" t="s">
        <v>466</v>
      </c>
      <c r="D25" s="149" t="s">
        <v>467</v>
      </c>
    </row>
    <row r="26" spans="1:4" ht="15" x14ac:dyDescent="0.25">
      <c r="A26" s="46" t="s">
        <v>381</v>
      </c>
      <c r="B26" s="44">
        <v>8352</v>
      </c>
      <c r="C26" s="44" t="s">
        <v>206</v>
      </c>
      <c r="D26" s="44" t="s">
        <v>205</v>
      </c>
    </row>
    <row r="27" spans="1:4" ht="15" x14ac:dyDescent="0.25">
      <c r="A27" s="46" t="s">
        <v>382</v>
      </c>
      <c r="B27" s="44">
        <v>8369</v>
      </c>
      <c r="C27" s="44" t="s">
        <v>208</v>
      </c>
      <c r="D27" s="44" t="s">
        <v>207</v>
      </c>
    </row>
    <row r="28" spans="1:4" ht="15" x14ac:dyDescent="0.25">
      <c r="A28" s="46" t="s">
        <v>383</v>
      </c>
      <c r="B28" s="44">
        <v>8376</v>
      </c>
      <c r="C28" s="44" t="s">
        <v>210</v>
      </c>
      <c r="D28" s="44" t="s">
        <v>209</v>
      </c>
    </row>
    <row r="29" spans="1:4" ht="15" x14ac:dyDescent="0.25">
      <c r="A29" s="46">
        <v>9781920008079</v>
      </c>
      <c r="B29" s="44">
        <v>8079</v>
      </c>
      <c r="C29" s="44" t="s">
        <v>150</v>
      </c>
      <c r="D29" s="44" t="s">
        <v>149</v>
      </c>
    </row>
    <row r="30" spans="1:4" ht="15" x14ac:dyDescent="0.25">
      <c r="A30" s="46">
        <v>9781920008086</v>
      </c>
      <c r="B30" s="44">
        <v>8086</v>
      </c>
      <c r="C30" s="44" t="s">
        <v>152</v>
      </c>
      <c r="D30" s="44" t="s">
        <v>151</v>
      </c>
    </row>
    <row r="31" spans="1:4" ht="15" x14ac:dyDescent="0.25">
      <c r="A31" s="46">
        <v>9781920008093</v>
      </c>
      <c r="B31" s="44">
        <v>8093</v>
      </c>
      <c r="C31" s="44" t="s">
        <v>154</v>
      </c>
      <c r="D31" s="44" t="s">
        <v>153</v>
      </c>
    </row>
    <row r="32" spans="1:4" ht="15" x14ac:dyDescent="0.25">
      <c r="A32" s="46">
        <v>9781920008109</v>
      </c>
      <c r="B32" s="44">
        <v>8109</v>
      </c>
      <c r="C32" s="44" t="s">
        <v>156</v>
      </c>
      <c r="D32" s="44" t="s">
        <v>155</v>
      </c>
    </row>
    <row r="33" spans="1:4" ht="15" x14ac:dyDescent="0.25">
      <c r="A33" s="46">
        <v>9781920701093</v>
      </c>
      <c r="B33" s="44">
        <v>1093</v>
      </c>
      <c r="C33" s="44" t="s">
        <v>94</v>
      </c>
      <c r="D33" s="44" t="s">
        <v>93</v>
      </c>
    </row>
    <row r="34" spans="1:4" ht="15" x14ac:dyDescent="0.25">
      <c r="A34" s="46">
        <v>9781990925054</v>
      </c>
      <c r="B34" s="44">
        <v>5054</v>
      </c>
      <c r="C34" s="44" t="s">
        <v>384</v>
      </c>
      <c r="D34" s="44" t="s">
        <v>282</v>
      </c>
    </row>
    <row r="35" spans="1:4" ht="15" x14ac:dyDescent="0.25">
      <c r="A35" s="46">
        <v>9781776306022</v>
      </c>
      <c r="B35" s="44">
        <v>6022</v>
      </c>
      <c r="C35" s="141" t="s">
        <v>455</v>
      </c>
      <c r="D35" s="141" t="s">
        <v>456</v>
      </c>
    </row>
    <row r="36" spans="1:4" ht="15" x14ac:dyDescent="0.25">
      <c r="A36" s="45">
        <v>9781920008765</v>
      </c>
      <c r="B36" s="44">
        <v>8765</v>
      </c>
      <c r="C36" s="44" t="s">
        <v>108</v>
      </c>
      <c r="D36" s="44" t="s">
        <v>107</v>
      </c>
    </row>
    <row r="37" spans="1:4" ht="15" x14ac:dyDescent="0.25">
      <c r="A37" s="46">
        <v>9781920008673</v>
      </c>
      <c r="B37" s="44">
        <v>8673</v>
      </c>
      <c r="C37" s="44" t="s">
        <v>44</v>
      </c>
      <c r="D37" s="44" t="s">
        <v>100</v>
      </c>
    </row>
    <row r="38" spans="1:4" ht="15" x14ac:dyDescent="0.25">
      <c r="A38" s="46">
        <v>9781920008734</v>
      </c>
      <c r="B38" s="44">
        <v>8734</v>
      </c>
      <c r="C38" s="44" t="s">
        <v>110</v>
      </c>
      <c r="D38" s="44" t="s">
        <v>109</v>
      </c>
    </row>
    <row r="39" spans="1:4" ht="15" x14ac:dyDescent="0.25">
      <c r="A39" s="46">
        <v>9781920008215</v>
      </c>
      <c r="B39" s="44">
        <v>8215</v>
      </c>
      <c r="C39" s="44" t="s">
        <v>176</v>
      </c>
      <c r="D39" s="44" t="s">
        <v>175</v>
      </c>
    </row>
    <row r="40" spans="1:4" ht="15" x14ac:dyDescent="0.25">
      <c r="A40" s="46">
        <v>9781920008222</v>
      </c>
      <c r="B40" s="44">
        <v>8222</v>
      </c>
      <c r="C40" s="44" t="s">
        <v>178</v>
      </c>
      <c r="D40" s="44" t="s">
        <v>177</v>
      </c>
    </row>
    <row r="41" spans="1:4" ht="15" x14ac:dyDescent="0.25">
      <c r="A41" s="46">
        <v>9781920008277</v>
      </c>
      <c r="B41" s="44">
        <v>8277</v>
      </c>
      <c r="C41" s="44" t="s">
        <v>180</v>
      </c>
      <c r="D41" s="44" t="s">
        <v>179</v>
      </c>
    </row>
    <row r="42" spans="1:4" ht="15" x14ac:dyDescent="0.25">
      <c r="A42" s="46">
        <v>9781920008468</v>
      </c>
      <c r="B42" s="44">
        <v>8468</v>
      </c>
      <c r="C42" s="44" t="s">
        <v>385</v>
      </c>
      <c r="D42" s="44" t="s">
        <v>261</v>
      </c>
    </row>
    <row r="43" spans="1:4" ht="15" x14ac:dyDescent="0.25">
      <c r="A43" s="46">
        <v>9781920008642</v>
      </c>
      <c r="B43" s="44">
        <v>8642</v>
      </c>
      <c r="C43" s="44" t="s">
        <v>28</v>
      </c>
      <c r="D43" s="44" t="s">
        <v>262</v>
      </c>
    </row>
    <row r="44" spans="1:4" ht="15" x14ac:dyDescent="0.25">
      <c r="A44" s="46" t="s">
        <v>386</v>
      </c>
      <c r="B44" s="44">
        <v>8345</v>
      </c>
      <c r="C44" s="44" t="s">
        <v>79</v>
      </c>
      <c r="D44" s="44" t="s">
        <v>101</v>
      </c>
    </row>
    <row r="45" spans="1:4" ht="15" x14ac:dyDescent="0.25">
      <c r="A45" s="46">
        <v>9781920008697</v>
      </c>
      <c r="B45" s="44">
        <v>8697</v>
      </c>
      <c r="C45" s="44" t="s">
        <v>31</v>
      </c>
      <c r="D45" s="44" t="s">
        <v>106</v>
      </c>
    </row>
    <row r="46" spans="1:4" ht="15" x14ac:dyDescent="0.25">
      <c r="A46" s="46">
        <v>9781920008659</v>
      </c>
      <c r="B46" s="44">
        <v>8659</v>
      </c>
      <c r="C46" s="44" t="s">
        <v>103</v>
      </c>
      <c r="D46" s="44" t="s">
        <v>102</v>
      </c>
    </row>
    <row r="47" spans="1:4" ht="15" x14ac:dyDescent="0.25">
      <c r="A47" s="46">
        <v>9781920008666</v>
      </c>
      <c r="B47" s="44">
        <v>8666</v>
      </c>
      <c r="C47" s="44" t="s">
        <v>105</v>
      </c>
      <c r="D47" s="44" t="s">
        <v>104</v>
      </c>
    </row>
    <row r="48" spans="1:4" ht="15" x14ac:dyDescent="0.25">
      <c r="A48" s="46">
        <v>9781920008741</v>
      </c>
      <c r="B48" s="44">
        <v>8741</v>
      </c>
      <c r="C48" s="44" t="s">
        <v>99</v>
      </c>
      <c r="D48" s="44" t="s">
        <v>98</v>
      </c>
    </row>
    <row r="49" spans="1:4" ht="15" x14ac:dyDescent="0.25">
      <c r="A49" s="46">
        <v>9781920008338</v>
      </c>
      <c r="B49" s="44">
        <v>8338</v>
      </c>
      <c r="C49" s="44" t="s">
        <v>78</v>
      </c>
      <c r="D49" s="44" t="s">
        <v>95</v>
      </c>
    </row>
    <row r="50" spans="1:4" ht="15" x14ac:dyDescent="0.25">
      <c r="A50" s="46">
        <v>9781990925009</v>
      </c>
      <c r="B50" s="44">
        <v>5009</v>
      </c>
      <c r="C50" s="44" t="s">
        <v>387</v>
      </c>
      <c r="D50" s="44" t="s">
        <v>273</v>
      </c>
    </row>
    <row r="51" spans="1:4" ht="15" x14ac:dyDescent="0.25">
      <c r="A51" s="46">
        <v>9781920008949</v>
      </c>
      <c r="B51" s="44">
        <v>8949</v>
      </c>
      <c r="C51" s="44" t="s">
        <v>212</v>
      </c>
      <c r="D51" s="44" t="s">
        <v>211</v>
      </c>
    </row>
    <row r="52" spans="1:4" ht="15" x14ac:dyDescent="0.25">
      <c r="A52" s="43" t="s">
        <v>388</v>
      </c>
      <c r="B52" s="44">
        <v>8956</v>
      </c>
      <c r="C52" s="44" t="s">
        <v>214</v>
      </c>
      <c r="D52" s="44" t="s">
        <v>213</v>
      </c>
    </row>
    <row r="53" spans="1:4" ht="15" x14ac:dyDescent="0.25">
      <c r="A53" s="46">
        <v>9781920008925</v>
      </c>
      <c r="B53" s="44">
        <v>8925</v>
      </c>
      <c r="C53" s="44" t="s">
        <v>146</v>
      </c>
      <c r="D53" s="44" t="s">
        <v>145</v>
      </c>
    </row>
    <row r="54" spans="1:4" ht="15" x14ac:dyDescent="0.25">
      <c r="A54" s="43" t="s">
        <v>389</v>
      </c>
      <c r="B54" s="44">
        <v>8932</v>
      </c>
      <c r="C54" s="44" t="s">
        <v>148</v>
      </c>
      <c r="D54" s="44" t="s">
        <v>147</v>
      </c>
    </row>
    <row r="55" spans="1:4" ht="15" x14ac:dyDescent="0.25">
      <c r="A55" s="46">
        <v>9781920701031</v>
      </c>
      <c r="B55" s="44">
        <v>1031</v>
      </c>
      <c r="C55" s="44" t="s">
        <v>249</v>
      </c>
      <c r="D55" s="44" t="s">
        <v>248</v>
      </c>
    </row>
    <row r="56" spans="1:4" ht="15" x14ac:dyDescent="0.25">
      <c r="A56" s="46">
        <v>9781920701048</v>
      </c>
      <c r="B56" s="44">
        <v>1048</v>
      </c>
      <c r="C56" s="44" t="s">
        <v>251</v>
      </c>
      <c r="D56" s="44" t="s">
        <v>250</v>
      </c>
    </row>
    <row r="57" spans="1:4" ht="15" x14ac:dyDescent="0.25">
      <c r="A57" s="46">
        <v>9781920701055</v>
      </c>
      <c r="B57" s="44">
        <v>1055</v>
      </c>
      <c r="C57" s="44" t="s">
        <v>253</v>
      </c>
      <c r="D57" s="44" t="s">
        <v>252</v>
      </c>
    </row>
    <row r="58" spans="1:4" ht="15" x14ac:dyDescent="0.25">
      <c r="A58" s="46">
        <v>9781920701062</v>
      </c>
      <c r="B58" s="44">
        <v>1062</v>
      </c>
      <c r="C58" s="44" t="s">
        <v>255</v>
      </c>
      <c r="D58" s="44" t="s">
        <v>254</v>
      </c>
    </row>
    <row r="59" spans="1:4" ht="15" x14ac:dyDescent="0.25">
      <c r="A59" s="46">
        <v>9781920701079</v>
      </c>
      <c r="B59" s="44">
        <v>1079</v>
      </c>
      <c r="C59" s="44" t="s">
        <v>257</v>
      </c>
      <c r="D59" s="44" t="s">
        <v>256</v>
      </c>
    </row>
    <row r="60" spans="1:4" ht="15" x14ac:dyDescent="0.25">
      <c r="A60" s="46">
        <v>9781920701086</v>
      </c>
      <c r="B60" s="44">
        <v>1086</v>
      </c>
      <c r="C60" s="44" t="s">
        <v>259</v>
      </c>
      <c r="D60" s="44" t="s">
        <v>258</v>
      </c>
    </row>
    <row r="61" spans="1:4" ht="15" x14ac:dyDescent="0.25">
      <c r="A61" s="46">
        <v>9781990925078</v>
      </c>
      <c r="B61" s="44">
        <v>5078</v>
      </c>
      <c r="C61" s="44" t="s">
        <v>322</v>
      </c>
      <c r="D61" s="44" t="s">
        <v>283</v>
      </c>
    </row>
    <row r="62" spans="1:4" ht="15" x14ac:dyDescent="0.25">
      <c r="A62" s="46">
        <v>9781920701192</v>
      </c>
      <c r="B62" s="44">
        <v>1192</v>
      </c>
      <c r="C62" s="44" t="s">
        <v>321</v>
      </c>
      <c r="D62" s="44" t="s">
        <v>267</v>
      </c>
    </row>
    <row r="63" spans="1:4" ht="15" x14ac:dyDescent="0.25">
      <c r="A63" s="46">
        <v>9781920008239</v>
      </c>
      <c r="B63" s="44">
        <v>8239</v>
      </c>
      <c r="C63" s="44" t="s">
        <v>170</v>
      </c>
      <c r="D63" s="44" t="s">
        <v>169</v>
      </c>
    </row>
    <row r="64" spans="1:4" ht="15" x14ac:dyDescent="0.25">
      <c r="A64" s="46">
        <v>9781920008246</v>
      </c>
      <c r="B64" s="44">
        <v>8246</v>
      </c>
      <c r="C64" s="44" t="s">
        <v>172</v>
      </c>
      <c r="D64" s="44" t="s">
        <v>171</v>
      </c>
    </row>
    <row r="65" spans="1:4" ht="15" x14ac:dyDescent="0.25">
      <c r="A65" s="46">
        <v>9781920008253</v>
      </c>
      <c r="B65" s="44">
        <v>8253</v>
      </c>
      <c r="C65" s="44" t="s">
        <v>174</v>
      </c>
      <c r="D65" s="44" t="s">
        <v>173</v>
      </c>
    </row>
    <row r="66" spans="1:4" ht="15" x14ac:dyDescent="0.25">
      <c r="A66" s="46">
        <v>9781920008116</v>
      </c>
      <c r="B66" s="44">
        <v>8116</v>
      </c>
      <c r="C66" s="44" t="s">
        <v>222</v>
      </c>
      <c r="D66" s="44" t="s">
        <v>221</v>
      </c>
    </row>
    <row r="67" spans="1:4" ht="15" x14ac:dyDescent="0.25">
      <c r="A67" s="46">
        <v>9781920008123</v>
      </c>
      <c r="B67" s="44">
        <v>8123</v>
      </c>
      <c r="C67" s="44" t="s">
        <v>224</v>
      </c>
      <c r="D67" s="44" t="s">
        <v>223</v>
      </c>
    </row>
    <row r="68" spans="1:4" ht="15" x14ac:dyDescent="0.25">
      <c r="A68" s="46">
        <v>9781920008130</v>
      </c>
      <c r="B68" s="44">
        <v>8130</v>
      </c>
      <c r="C68" s="44" t="s">
        <v>226</v>
      </c>
      <c r="D68" s="44" t="s">
        <v>225</v>
      </c>
    </row>
    <row r="69" spans="1:4" ht="15" x14ac:dyDescent="0.25">
      <c r="A69" s="46">
        <v>9781920008147</v>
      </c>
      <c r="B69" s="44">
        <v>8147</v>
      </c>
      <c r="C69" s="44" t="s">
        <v>228</v>
      </c>
      <c r="D69" s="44" t="s">
        <v>227</v>
      </c>
    </row>
    <row r="70" spans="1:4" ht="15" x14ac:dyDescent="0.25">
      <c r="A70" s="46">
        <v>9781920008499</v>
      </c>
      <c r="B70" s="44">
        <v>8499</v>
      </c>
      <c r="C70" s="44" t="s">
        <v>230</v>
      </c>
      <c r="D70" s="44" t="s">
        <v>229</v>
      </c>
    </row>
    <row r="71" spans="1:4" ht="15" x14ac:dyDescent="0.25">
      <c r="A71" s="46">
        <v>9781920008963</v>
      </c>
      <c r="B71" s="44">
        <v>8963</v>
      </c>
      <c r="C71" s="44" t="s">
        <v>232</v>
      </c>
      <c r="D71" s="44" t="s">
        <v>231</v>
      </c>
    </row>
    <row r="72" spans="1:4" ht="15" x14ac:dyDescent="0.25">
      <c r="A72" s="46">
        <v>9781920008017</v>
      </c>
      <c r="B72" s="44">
        <v>8017</v>
      </c>
      <c r="C72" s="44" t="s">
        <v>122</v>
      </c>
      <c r="D72" s="44" t="s">
        <v>121</v>
      </c>
    </row>
    <row r="73" spans="1:4" ht="15" x14ac:dyDescent="0.25">
      <c r="A73" s="46">
        <v>9781920008437</v>
      </c>
      <c r="B73" s="44">
        <v>8437</v>
      </c>
      <c r="C73" s="44" t="s">
        <v>130</v>
      </c>
      <c r="D73" s="44" t="s">
        <v>129</v>
      </c>
    </row>
    <row r="74" spans="1:4" ht="15" x14ac:dyDescent="0.25">
      <c r="A74" s="43" t="s">
        <v>390</v>
      </c>
      <c r="B74" s="44">
        <v>1000</v>
      </c>
      <c r="C74" s="44" t="s">
        <v>124</v>
      </c>
      <c r="D74" s="44" t="s">
        <v>123</v>
      </c>
    </row>
    <row r="75" spans="1:4" ht="15" x14ac:dyDescent="0.25">
      <c r="A75" s="46">
        <v>9781920008024</v>
      </c>
      <c r="B75" s="44">
        <v>8024</v>
      </c>
      <c r="C75" s="44" t="s">
        <v>132</v>
      </c>
      <c r="D75" s="44" t="s">
        <v>131</v>
      </c>
    </row>
    <row r="76" spans="1:4" ht="15" x14ac:dyDescent="0.25">
      <c r="A76" s="43" t="s">
        <v>391</v>
      </c>
      <c r="B76" s="44">
        <v>1017</v>
      </c>
      <c r="C76" s="44" t="s">
        <v>126</v>
      </c>
      <c r="D76" s="44" t="s">
        <v>125</v>
      </c>
    </row>
    <row r="77" spans="1:4" ht="15" x14ac:dyDescent="0.25">
      <c r="A77" s="46">
        <v>9781920008048</v>
      </c>
      <c r="B77" s="44">
        <v>8048</v>
      </c>
      <c r="C77" s="44" t="s">
        <v>134</v>
      </c>
      <c r="D77" s="44" t="s">
        <v>133</v>
      </c>
    </row>
    <row r="78" spans="1:4" ht="15" x14ac:dyDescent="0.25">
      <c r="A78" s="43" t="s">
        <v>392</v>
      </c>
      <c r="B78" s="44">
        <v>1024</v>
      </c>
      <c r="C78" s="44" t="s">
        <v>128</v>
      </c>
      <c r="D78" s="44" t="s">
        <v>127</v>
      </c>
    </row>
    <row r="79" spans="1:4" ht="15" x14ac:dyDescent="0.25">
      <c r="A79" s="46">
        <v>9781920008055</v>
      </c>
      <c r="B79" s="44">
        <v>8055</v>
      </c>
      <c r="C79" s="44" t="s">
        <v>136</v>
      </c>
      <c r="D79" s="44" t="s">
        <v>135</v>
      </c>
    </row>
    <row r="80" spans="1:4" ht="15" x14ac:dyDescent="0.25">
      <c r="A80" s="46">
        <v>9781920008635</v>
      </c>
      <c r="B80" s="44">
        <v>8635</v>
      </c>
      <c r="C80" s="44" t="s">
        <v>27</v>
      </c>
      <c r="D80" s="44" t="s">
        <v>247</v>
      </c>
    </row>
    <row r="81" spans="1:4" ht="15" x14ac:dyDescent="0.25">
      <c r="A81" s="46">
        <v>9781920008864</v>
      </c>
      <c r="B81" s="44">
        <v>8864</v>
      </c>
      <c r="C81" s="44" t="s">
        <v>144</v>
      </c>
      <c r="D81" s="44" t="s">
        <v>143</v>
      </c>
    </row>
    <row r="82" spans="1:4" ht="15" x14ac:dyDescent="0.25">
      <c r="A82" s="46">
        <v>9781920008383</v>
      </c>
      <c r="B82" s="44">
        <v>8383</v>
      </c>
      <c r="C82" s="44" t="s">
        <v>138</v>
      </c>
      <c r="D82" s="44" t="s">
        <v>137</v>
      </c>
    </row>
    <row r="83" spans="1:4" ht="15" x14ac:dyDescent="0.25">
      <c r="A83" s="46">
        <v>9781920008857</v>
      </c>
      <c r="B83" s="44">
        <v>8857</v>
      </c>
      <c r="C83" s="44" t="s">
        <v>140</v>
      </c>
      <c r="D83" s="44" t="s">
        <v>139</v>
      </c>
    </row>
    <row r="84" spans="1:4" ht="15" x14ac:dyDescent="0.25">
      <c r="A84" s="46">
        <v>9781920008390</v>
      </c>
      <c r="B84" s="44">
        <v>8390</v>
      </c>
      <c r="C84" s="44" t="s">
        <v>142</v>
      </c>
      <c r="D84" s="44" t="s">
        <v>141</v>
      </c>
    </row>
    <row r="85" spans="1:4" ht="15" x14ac:dyDescent="0.25">
      <c r="A85" s="46">
        <v>9781920701116</v>
      </c>
      <c r="B85" s="44">
        <v>1116</v>
      </c>
      <c r="C85" s="44" t="s">
        <v>116</v>
      </c>
      <c r="D85" s="44" t="s">
        <v>115</v>
      </c>
    </row>
    <row r="86" spans="1:4" ht="15" x14ac:dyDescent="0.25">
      <c r="A86" s="46">
        <v>9781920701109</v>
      </c>
      <c r="B86" s="44">
        <v>1109</v>
      </c>
      <c r="C86" s="44" t="s">
        <v>112</v>
      </c>
      <c r="D86" s="44" t="s">
        <v>111</v>
      </c>
    </row>
    <row r="87" spans="1:4" ht="15" x14ac:dyDescent="0.25">
      <c r="A87" s="46">
        <v>9781920701147</v>
      </c>
      <c r="B87" s="44">
        <v>1147</v>
      </c>
      <c r="C87" s="44" t="s">
        <v>118</v>
      </c>
      <c r="D87" s="44" t="s">
        <v>117</v>
      </c>
    </row>
    <row r="88" spans="1:4" ht="15" x14ac:dyDescent="0.25">
      <c r="A88" s="46">
        <v>9781920701130</v>
      </c>
      <c r="B88" s="44">
        <v>1130</v>
      </c>
      <c r="C88" s="44" t="s">
        <v>114</v>
      </c>
      <c r="D88" s="44" t="s">
        <v>113</v>
      </c>
    </row>
    <row r="89" spans="1:4" ht="15" x14ac:dyDescent="0.25">
      <c r="A89" s="46">
        <v>9781920008475</v>
      </c>
      <c r="B89" s="44">
        <v>8475</v>
      </c>
      <c r="C89" s="44" t="s">
        <v>194</v>
      </c>
      <c r="D89" s="44" t="s">
        <v>193</v>
      </c>
    </row>
    <row r="90" spans="1:4" ht="15" x14ac:dyDescent="0.25">
      <c r="A90" s="46">
        <v>9781920008482</v>
      </c>
      <c r="B90" s="44">
        <v>8482</v>
      </c>
      <c r="C90" s="44" t="s">
        <v>196</v>
      </c>
      <c r="D90" s="44" t="s">
        <v>195</v>
      </c>
    </row>
    <row r="91" spans="1:4" ht="15" x14ac:dyDescent="0.25">
      <c r="A91" s="46">
        <v>9781920008833</v>
      </c>
      <c r="B91" s="44">
        <v>8833</v>
      </c>
      <c r="C91" s="44" t="s">
        <v>198</v>
      </c>
      <c r="D91" s="44" t="s">
        <v>197</v>
      </c>
    </row>
    <row r="92" spans="1:4" ht="15" x14ac:dyDescent="0.25">
      <c r="A92" s="46">
        <v>9781776305988</v>
      </c>
      <c r="B92" s="44">
        <v>5988</v>
      </c>
      <c r="C92" s="44" t="s">
        <v>317</v>
      </c>
      <c r="D92" s="44" t="s">
        <v>320</v>
      </c>
    </row>
    <row r="93" spans="1:4" ht="15" x14ac:dyDescent="0.25">
      <c r="A93" s="46">
        <v>9781776305995</v>
      </c>
      <c r="B93" s="44">
        <v>5995</v>
      </c>
      <c r="C93" s="44" t="s">
        <v>317</v>
      </c>
      <c r="D93" s="145" t="s">
        <v>460</v>
      </c>
    </row>
    <row r="94" spans="1:4" ht="15" x14ac:dyDescent="0.25">
      <c r="A94" s="46">
        <v>9781920008413</v>
      </c>
      <c r="B94" s="44">
        <v>8413</v>
      </c>
      <c r="C94" s="44" t="s">
        <v>200</v>
      </c>
      <c r="D94" s="44" t="s">
        <v>199</v>
      </c>
    </row>
    <row r="95" spans="1:4" ht="15" x14ac:dyDescent="0.25">
      <c r="A95" s="46">
        <v>9781920008444</v>
      </c>
      <c r="B95" s="44">
        <v>8444</v>
      </c>
      <c r="C95" s="44" t="s">
        <v>202</v>
      </c>
      <c r="D95" s="44" t="s">
        <v>201</v>
      </c>
    </row>
    <row r="96" spans="1:4" ht="15" x14ac:dyDescent="0.25">
      <c r="A96" s="46">
        <v>9781920008871</v>
      </c>
      <c r="B96" s="44">
        <v>8871</v>
      </c>
      <c r="C96" s="44" t="s">
        <v>204</v>
      </c>
      <c r="D96" s="44" t="s">
        <v>203</v>
      </c>
    </row>
    <row r="97" spans="1:4" ht="15" x14ac:dyDescent="0.25">
      <c r="A97" s="46">
        <v>9781920701161</v>
      </c>
      <c r="B97" s="44">
        <v>1161</v>
      </c>
      <c r="C97" s="44" t="s">
        <v>263</v>
      </c>
      <c r="D97" s="44" t="s">
        <v>269</v>
      </c>
    </row>
    <row r="98" spans="1:4" ht="15" x14ac:dyDescent="0.25">
      <c r="A98" s="46">
        <v>9781920701178</v>
      </c>
      <c r="B98" s="44">
        <v>1178</v>
      </c>
      <c r="C98" s="44" t="s">
        <v>265</v>
      </c>
      <c r="D98" s="44" t="s">
        <v>270</v>
      </c>
    </row>
    <row r="99" spans="1:4" ht="15" x14ac:dyDescent="0.25">
      <c r="A99" s="46">
        <v>9781920701185</v>
      </c>
      <c r="B99" s="44">
        <v>1185</v>
      </c>
      <c r="C99" s="44" t="s">
        <v>266</v>
      </c>
      <c r="D99" s="44" t="s">
        <v>271</v>
      </c>
    </row>
    <row r="100" spans="1:4" ht="15" x14ac:dyDescent="0.25">
      <c r="A100" s="46">
        <v>9781990925061</v>
      </c>
      <c r="B100" s="44">
        <v>5061</v>
      </c>
      <c r="C100" s="44" t="s">
        <v>279</v>
      </c>
      <c r="D100" s="44" t="s">
        <v>284</v>
      </c>
    </row>
    <row r="101" spans="1:4" ht="15" x14ac:dyDescent="0.25">
      <c r="A101" s="46" t="s">
        <v>393</v>
      </c>
      <c r="B101" s="44">
        <v>5085</v>
      </c>
      <c r="C101" s="44" t="s">
        <v>306</v>
      </c>
      <c r="D101" s="44" t="s">
        <v>305</v>
      </c>
    </row>
    <row r="102" spans="1:4" ht="15" x14ac:dyDescent="0.25">
      <c r="A102" s="46">
        <v>9781990925016</v>
      </c>
      <c r="B102" s="44">
        <v>5016</v>
      </c>
      <c r="C102" s="44" t="s">
        <v>274</v>
      </c>
      <c r="D102" s="44" t="s">
        <v>275</v>
      </c>
    </row>
    <row r="103" spans="1:4" ht="15" x14ac:dyDescent="0.25">
      <c r="A103" s="46">
        <v>9781990925023</v>
      </c>
      <c r="B103" s="44">
        <v>5023</v>
      </c>
      <c r="C103" s="44" t="s">
        <v>276</v>
      </c>
      <c r="D103" s="44" t="s">
        <v>277</v>
      </c>
    </row>
    <row r="104" spans="1:4" ht="15" x14ac:dyDescent="0.25">
      <c r="A104" s="46">
        <v>9781920008772</v>
      </c>
      <c r="B104" s="44">
        <v>8772</v>
      </c>
      <c r="C104" s="44" t="s">
        <v>216</v>
      </c>
      <c r="D104" s="44" t="s">
        <v>215</v>
      </c>
    </row>
    <row r="105" spans="1:4" ht="15" x14ac:dyDescent="0.25">
      <c r="A105" s="46">
        <v>9781920008796</v>
      </c>
      <c r="B105" s="44">
        <v>8796</v>
      </c>
      <c r="C105" s="44" t="s">
        <v>218</v>
      </c>
      <c r="D105" s="44" t="s">
        <v>217</v>
      </c>
    </row>
    <row r="106" spans="1:4" ht="15" x14ac:dyDescent="0.25">
      <c r="A106" s="46">
        <v>9781920008819</v>
      </c>
      <c r="B106" s="44">
        <v>8819</v>
      </c>
      <c r="C106" s="44" t="s">
        <v>220</v>
      </c>
      <c r="D106" s="44" t="s">
        <v>219</v>
      </c>
    </row>
    <row r="107" spans="1:4" ht="15" x14ac:dyDescent="0.25">
      <c r="A107" s="46">
        <v>9781920008888</v>
      </c>
      <c r="B107" s="44">
        <v>8888</v>
      </c>
      <c r="C107" s="44" t="s">
        <v>46</v>
      </c>
      <c r="D107" s="44" t="s">
        <v>260</v>
      </c>
    </row>
    <row r="108" spans="1:4" ht="15" x14ac:dyDescent="0.25">
      <c r="A108" s="46">
        <v>9781920008918</v>
      </c>
      <c r="B108" s="44">
        <v>8918</v>
      </c>
      <c r="C108" s="44" t="s">
        <v>97</v>
      </c>
      <c r="D108" s="44" t="s">
        <v>96</v>
      </c>
    </row>
    <row r="109" spans="1:4" ht="15" x14ac:dyDescent="0.25">
      <c r="A109" s="46">
        <v>9781920008185</v>
      </c>
      <c r="B109" s="44">
        <v>8185</v>
      </c>
      <c r="C109" s="44" t="s">
        <v>234</v>
      </c>
      <c r="D109" s="44" t="s">
        <v>233</v>
      </c>
    </row>
    <row r="110" spans="1:4" ht="15" x14ac:dyDescent="0.25">
      <c r="A110" s="46">
        <v>9781920008192</v>
      </c>
      <c r="B110" s="44">
        <v>8192</v>
      </c>
      <c r="C110" s="44" t="s">
        <v>236</v>
      </c>
      <c r="D110" s="44" t="s">
        <v>235</v>
      </c>
    </row>
    <row r="111" spans="1:4" ht="15" x14ac:dyDescent="0.25">
      <c r="A111" s="46">
        <v>9781920008208</v>
      </c>
      <c r="B111" s="44">
        <v>8208</v>
      </c>
      <c r="C111" s="44" t="s">
        <v>238</v>
      </c>
      <c r="D111" s="44" t="s">
        <v>237</v>
      </c>
    </row>
    <row r="112" spans="1:4" ht="15" x14ac:dyDescent="0.25">
      <c r="A112" s="46">
        <v>9781920008420</v>
      </c>
      <c r="B112" s="44">
        <v>8420</v>
      </c>
      <c r="C112" s="44" t="s">
        <v>240</v>
      </c>
      <c r="D112" s="44" t="s">
        <v>239</v>
      </c>
    </row>
    <row r="113" spans="1:4" ht="15" x14ac:dyDescent="0.25">
      <c r="A113" s="41"/>
      <c r="B113" s="41"/>
      <c r="C113" s="40"/>
      <c r="D113" s="4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J28"/>
  <sheetViews>
    <sheetView topLeftCell="B1" workbookViewId="0">
      <selection activeCell="D13" sqref="D13"/>
    </sheetView>
  </sheetViews>
  <sheetFormatPr defaultRowHeight="15" customHeight="1" x14ac:dyDescent="0.2"/>
  <cols>
    <col min="1" max="1" width="48" bestFit="1" customWidth="1"/>
    <col min="2" max="2" width="36.140625" bestFit="1" customWidth="1"/>
    <col min="3" max="3" width="44.28515625" bestFit="1" customWidth="1"/>
    <col min="4" max="4" width="37.140625" bestFit="1" customWidth="1"/>
    <col min="5" max="5" width="33.28515625" bestFit="1" customWidth="1"/>
    <col min="6" max="6" width="30.42578125" bestFit="1" customWidth="1"/>
    <col min="7" max="7" width="32.140625" bestFit="1" customWidth="1"/>
    <col min="8" max="8" width="29.140625" bestFit="1" customWidth="1"/>
    <col min="9" max="9" width="66.42578125" bestFit="1" customWidth="1"/>
    <col min="10" max="10" width="31.5703125" bestFit="1" customWidth="1"/>
  </cols>
  <sheetData>
    <row r="1" spans="1:10" s="31" customFormat="1" ht="15" customHeight="1" x14ac:dyDescent="0.2">
      <c r="A1" s="53" t="s">
        <v>359</v>
      </c>
      <c r="B1" s="54" t="s">
        <v>354</v>
      </c>
      <c r="C1" s="54" t="s">
        <v>355</v>
      </c>
      <c r="D1" s="54" t="s">
        <v>352</v>
      </c>
      <c r="E1" s="54" t="s">
        <v>350</v>
      </c>
      <c r="F1" s="54" t="s">
        <v>356</v>
      </c>
      <c r="G1" s="54" t="s">
        <v>351</v>
      </c>
      <c r="H1" s="54" t="s">
        <v>357</v>
      </c>
      <c r="I1" s="54" t="s">
        <v>358</v>
      </c>
      <c r="J1" s="54" t="s">
        <v>437</v>
      </c>
    </row>
    <row r="2" spans="1:10" ht="15" customHeight="1" x14ac:dyDescent="0.25">
      <c r="A2" s="51" t="s">
        <v>94</v>
      </c>
      <c r="B2" s="51" t="s">
        <v>108</v>
      </c>
      <c r="C2" s="51" t="s">
        <v>76</v>
      </c>
      <c r="D2" s="51" t="s">
        <v>158</v>
      </c>
      <c r="E2" s="52" t="s">
        <v>184</v>
      </c>
      <c r="F2" s="51" t="s">
        <v>194</v>
      </c>
      <c r="G2" s="51" t="s">
        <v>317</v>
      </c>
      <c r="H2" s="51" t="s">
        <v>206</v>
      </c>
      <c r="I2" s="51" t="s">
        <v>246</v>
      </c>
      <c r="J2" s="51" t="s">
        <v>46</v>
      </c>
    </row>
    <row r="3" spans="1:10" ht="15" customHeight="1" x14ac:dyDescent="0.25">
      <c r="A3" s="51" t="s">
        <v>384</v>
      </c>
      <c r="B3" s="51" t="s">
        <v>110</v>
      </c>
      <c r="C3" s="51" t="s">
        <v>80</v>
      </c>
      <c r="D3" s="51" t="s">
        <v>160</v>
      </c>
      <c r="E3" s="51" t="s">
        <v>186</v>
      </c>
      <c r="F3" s="51" t="s">
        <v>196</v>
      </c>
      <c r="G3" s="146" t="s">
        <v>461</v>
      </c>
      <c r="H3" s="51" t="s">
        <v>208</v>
      </c>
      <c r="I3" s="51" t="s">
        <v>242</v>
      </c>
      <c r="J3" s="51" t="s">
        <v>385</v>
      </c>
    </row>
    <row r="4" spans="1:10" ht="15" customHeight="1" x14ac:dyDescent="0.25">
      <c r="A4" s="51" t="s">
        <v>44</v>
      </c>
      <c r="B4" s="51" t="s">
        <v>79</v>
      </c>
      <c r="C4" s="51" t="s">
        <v>264</v>
      </c>
      <c r="D4" s="51" t="s">
        <v>162</v>
      </c>
      <c r="E4" s="51" t="s">
        <v>188</v>
      </c>
      <c r="F4" s="51" t="s">
        <v>108</v>
      </c>
      <c r="G4" s="51" t="s">
        <v>44</v>
      </c>
      <c r="H4" s="51" t="s">
        <v>210</v>
      </c>
      <c r="I4" s="140" t="s">
        <v>451</v>
      </c>
      <c r="J4" s="51" t="s">
        <v>28</v>
      </c>
    </row>
    <row r="5" spans="1:10" ht="15" customHeight="1" x14ac:dyDescent="0.25">
      <c r="A5" s="51" t="s">
        <v>79</v>
      </c>
      <c r="B5" s="51" t="s">
        <v>31</v>
      </c>
      <c r="C5" s="51" t="s">
        <v>280</v>
      </c>
      <c r="D5" s="51" t="s">
        <v>164</v>
      </c>
      <c r="E5" s="51" t="s">
        <v>190</v>
      </c>
      <c r="G5" s="51" t="s">
        <v>198</v>
      </c>
      <c r="I5" s="51" t="s">
        <v>244</v>
      </c>
    </row>
    <row r="6" spans="1:10" ht="15" customHeight="1" x14ac:dyDescent="0.25">
      <c r="A6" s="51" t="s">
        <v>99</v>
      </c>
      <c r="B6" s="51" t="s">
        <v>103</v>
      </c>
      <c r="C6" s="51" t="s">
        <v>281</v>
      </c>
      <c r="D6" s="51" t="s">
        <v>166</v>
      </c>
      <c r="E6" s="51" t="s">
        <v>192</v>
      </c>
      <c r="G6" s="51" t="s">
        <v>110</v>
      </c>
      <c r="I6" s="51" t="s">
        <v>384</v>
      </c>
    </row>
    <row r="7" spans="1:10" ht="15" customHeight="1" x14ac:dyDescent="0.25">
      <c r="A7" s="51" t="s">
        <v>78</v>
      </c>
      <c r="B7" s="51" t="s">
        <v>105</v>
      </c>
      <c r="C7" s="148" t="s">
        <v>463</v>
      </c>
      <c r="D7" s="51" t="s">
        <v>168</v>
      </c>
      <c r="E7" s="51" t="s">
        <v>47</v>
      </c>
      <c r="G7" s="51" t="s">
        <v>200</v>
      </c>
      <c r="I7" s="51" t="s">
        <v>212</v>
      </c>
    </row>
    <row r="8" spans="1:10" ht="15" customHeight="1" x14ac:dyDescent="0.25">
      <c r="A8" s="51" t="s">
        <v>387</v>
      </c>
      <c r="B8" s="51" t="s">
        <v>112</v>
      </c>
      <c r="C8" s="51" t="s">
        <v>150</v>
      </c>
      <c r="D8" s="51" t="s">
        <v>170</v>
      </c>
      <c r="E8" s="51" t="s">
        <v>48</v>
      </c>
      <c r="G8" s="51" t="s">
        <v>202</v>
      </c>
      <c r="I8" s="51" t="s">
        <v>214</v>
      </c>
    </row>
    <row r="9" spans="1:10" ht="15" customHeight="1" x14ac:dyDescent="0.25">
      <c r="A9" s="51" t="s">
        <v>322</v>
      </c>
      <c r="B9" s="51" t="s">
        <v>114</v>
      </c>
      <c r="C9" s="51" t="s">
        <v>152</v>
      </c>
      <c r="D9" s="51" t="s">
        <v>172</v>
      </c>
      <c r="E9" s="51" t="s">
        <v>176</v>
      </c>
      <c r="G9" s="51" t="s">
        <v>204</v>
      </c>
      <c r="I9" s="51" t="s">
        <v>249</v>
      </c>
    </row>
    <row r="10" spans="1:10" ht="15" customHeight="1" x14ac:dyDescent="0.25">
      <c r="A10" s="51" t="s">
        <v>321</v>
      </c>
      <c r="B10" s="51" t="s">
        <v>116</v>
      </c>
      <c r="C10" s="51" t="s">
        <v>154</v>
      </c>
      <c r="D10" s="51" t="s">
        <v>174</v>
      </c>
      <c r="E10" s="51" t="s">
        <v>178</v>
      </c>
      <c r="I10" s="51" t="s">
        <v>251</v>
      </c>
    </row>
    <row r="11" spans="1:10" ht="15" customHeight="1" x14ac:dyDescent="0.25">
      <c r="A11" s="140" t="s">
        <v>454</v>
      </c>
      <c r="B11" s="51" t="s">
        <v>118</v>
      </c>
      <c r="C11" s="51" t="s">
        <v>156</v>
      </c>
      <c r="D11" s="51" t="s">
        <v>319</v>
      </c>
      <c r="E11" s="51" t="s">
        <v>180</v>
      </c>
      <c r="I11" s="51" t="s">
        <v>253</v>
      </c>
    </row>
    <row r="12" spans="1:10" ht="15" customHeight="1" x14ac:dyDescent="0.25">
      <c r="A12" s="51" t="s">
        <v>112</v>
      </c>
      <c r="C12" s="51" t="s">
        <v>385</v>
      </c>
      <c r="D12" s="150" t="s">
        <v>466</v>
      </c>
      <c r="E12" s="51" t="s">
        <v>31</v>
      </c>
      <c r="I12" s="51" t="s">
        <v>255</v>
      </c>
    </row>
    <row r="13" spans="1:10" ht="15" customHeight="1" x14ac:dyDescent="0.25">
      <c r="A13" s="51" t="s">
        <v>116</v>
      </c>
      <c r="C13" s="51" t="s">
        <v>28</v>
      </c>
      <c r="E13" s="51" t="s">
        <v>263</v>
      </c>
      <c r="I13" s="51" t="s">
        <v>257</v>
      </c>
    </row>
    <row r="14" spans="1:10" ht="15" customHeight="1" x14ac:dyDescent="0.25">
      <c r="A14" s="51" t="s">
        <v>306</v>
      </c>
      <c r="C14" s="51" t="s">
        <v>146</v>
      </c>
      <c r="E14" s="51" t="s">
        <v>265</v>
      </c>
      <c r="I14" s="51" t="s">
        <v>259</v>
      </c>
    </row>
    <row r="15" spans="1:10" ht="15" customHeight="1" x14ac:dyDescent="0.25">
      <c r="A15" s="51" t="s">
        <v>274</v>
      </c>
      <c r="C15" s="51" t="s">
        <v>148</v>
      </c>
      <c r="E15" s="51" t="s">
        <v>266</v>
      </c>
      <c r="I15" s="51" t="s">
        <v>222</v>
      </c>
    </row>
    <row r="16" spans="1:10" ht="15" customHeight="1" x14ac:dyDescent="0.25">
      <c r="A16" s="51" t="s">
        <v>276</v>
      </c>
      <c r="C16" s="51" t="s">
        <v>130</v>
      </c>
      <c r="E16" s="51" t="s">
        <v>279</v>
      </c>
      <c r="I16" s="51" t="s">
        <v>224</v>
      </c>
    </row>
    <row r="17" spans="1:9" ht="15" customHeight="1" x14ac:dyDescent="0.25">
      <c r="A17" s="51" t="s">
        <v>46</v>
      </c>
      <c r="C17" s="51" t="s">
        <v>132</v>
      </c>
      <c r="E17" s="51" t="s">
        <v>97</v>
      </c>
      <c r="I17" s="51" t="s">
        <v>226</v>
      </c>
    </row>
    <row r="18" spans="1:9" ht="15" customHeight="1" x14ac:dyDescent="0.25">
      <c r="A18" s="51" t="s">
        <v>97</v>
      </c>
      <c r="C18" s="51" t="s">
        <v>134</v>
      </c>
      <c r="I18" s="51" t="s">
        <v>228</v>
      </c>
    </row>
    <row r="19" spans="1:9" ht="15" customHeight="1" x14ac:dyDescent="0.25">
      <c r="C19" s="51" t="s">
        <v>136</v>
      </c>
      <c r="I19" s="51" t="s">
        <v>230</v>
      </c>
    </row>
    <row r="20" spans="1:9" ht="15" customHeight="1" x14ac:dyDescent="0.25">
      <c r="C20" s="51" t="s">
        <v>122</v>
      </c>
      <c r="I20" s="51" t="s">
        <v>397</v>
      </c>
    </row>
    <row r="21" spans="1:9" ht="15" customHeight="1" x14ac:dyDescent="0.25">
      <c r="C21" s="51" t="s">
        <v>124</v>
      </c>
      <c r="I21" s="51" t="s">
        <v>27</v>
      </c>
    </row>
    <row r="22" spans="1:9" ht="15" customHeight="1" x14ac:dyDescent="0.25">
      <c r="C22" s="51" t="s">
        <v>126</v>
      </c>
      <c r="I22" s="51" t="s">
        <v>216</v>
      </c>
    </row>
    <row r="23" spans="1:9" ht="15" customHeight="1" x14ac:dyDescent="0.25">
      <c r="C23" s="51" t="s">
        <v>128</v>
      </c>
      <c r="I23" s="51" t="s">
        <v>218</v>
      </c>
    </row>
    <row r="24" spans="1:9" ht="15" customHeight="1" x14ac:dyDescent="0.25">
      <c r="C24" s="51" t="s">
        <v>140</v>
      </c>
      <c r="I24" s="51" t="s">
        <v>220</v>
      </c>
    </row>
    <row r="25" spans="1:9" ht="15" customHeight="1" x14ac:dyDescent="0.25">
      <c r="C25" s="51" t="s">
        <v>144</v>
      </c>
      <c r="I25" s="51" t="s">
        <v>234</v>
      </c>
    </row>
    <row r="26" spans="1:9" ht="15" customHeight="1" x14ac:dyDescent="0.25">
      <c r="C26" s="51" t="s">
        <v>138</v>
      </c>
      <c r="I26" s="51" t="s">
        <v>236</v>
      </c>
    </row>
    <row r="27" spans="1:9" ht="15" customHeight="1" x14ac:dyDescent="0.25">
      <c r="C27" s="51" t="s">
        <v>142</v>
      </c>
      <c r="I27" s="51" t="s">
        <v>238</v>
      </c>
    </row>
    <row r="28" spans="1:9" ht="15" customHeight="1" x14ac:dyDescent="0.25">
      <c r="I28" s="51" t="s">
        <v>240</v>
      </c>
    </row>
  </sheetData>
  <sortState xmlns:xlrd2="http://schemas.microsoft.com/office/spreadsheetml/2017/richdata2" ref="A3:A17">
    <sortCondition ref="A3:A1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>
    <tabColor rgb="FFFF0000"/>
  </sheetPr>
  <dimension ref="A1:K128"/>
  <sheetViews>
    <sheetView topLeftCell="B3" workbookViewId="0">
      <selection activeCell="G20" sqref="G20"/>
    </sheetView>
  </sheetViews>
  <sheetFormatPr defaultRowHeight="12.75" x14ac:dyDescent="0.2"/>
  <cols>
    <col min="1" max="1" width="34.28515625" bestFit="1" customWidth="1"/>
    <col min="2" max="2" width="12.140625" bestFit="1" customWidth="1"/>
    <col min="3" max="3" width="66.42578125" bestFit="1" customWidth="1"/>
    <col min="4" max="4" width="19.28515625" customWidth="1"/>
    <col min="5" max="6" width="18.42578125" customWidth="1"/>
    <col min="7" max="7" width="12.140625" customWidth="1"/>
    <col min="8" max="8" width="12.140625" bestFit="1" customWidth="1"/>
  </cols>
  <sheetData>
    <row r="1" spans="1:11" ht="15" x14ac:dyDescent="0.2">
      <c r="A1" s="47" t="s">
        <v>353</v>
      </c>
      <c r="B1" s="47" t="s">
        <v>394</v>
      </c>
      <c r="C1" s="47" t="s">
        <v>32</v>
      </c>
      <c r="D1" s="47" t="s">
        <v>26</v>
      </c>
      <c r="E1" s="138" t="s">
        <v>1</v>
      </c>
      <c r="F1" s="47" t="s">
        <v>395</v>
      </c>
      <c r="G1" s="47" t="s">
        <v>346</v>
      </c>
      <c r="H1" s="47" t="s">
        <v>394</v>
      </c>
    </row>
    <row r="2" spans="1:11" ht="15" x14ac:dyDescent="0.25">
      <c r="A2" s="36" t="s">
        <v>350</v>
      </c>
      <c r="B2" s="42" t="s">
        <v>183</v>
      </c>
      <c r="C2" s="52" t="s">
        <v>184</v>
      </c>
      <c r="D2" s="25">
        <v>9781920008154</v>
      </c>
      <c r="E2" s="30">
        <v>40</v>
      </c>
      <c r="F2" s="30">
        <f>E2/1.15</f>
        <v>34.782608695652179</v>
      </c>
      <c r="G2" s="68">
        <v>0.14500000000000002</v>
      </c>
      <c r="H2" s="42" t="s">
        <v>183</v>
      </c>
      <c r="I2" s="18"/>
      <c r="J2" s="18"/>
      <c r="K2" s="18"/>
    </row>
    <row r="3" spans="1:11" ht="15" x14ac:dyDescent="0.25">
      <c r="A3" s="36" t="s">
        <v>350</v>
      </c>
      <c r="B3" s="44" t="s">
        <v>185</v>
      </c>
      <c r="C3" s="51" t="s">
        <v>186</v>
      </c>
      <c r="D3" s="25">
        <v>9781920008161</v>
      </c>
      <c r="E3" s="30">
        <v>40</v>
      </c>
      <c r="F3" s="30">
        <f t="shared" ref="F3:F69" si="0">E3/1.15</f>
        <v>34.782608695652179</v>
      </c>
      <c r="G3" s="68">
        <v>0.14500000000000002</v>
      </c>
      <c r="H3" s="44" t="s">
        <v>185</v>
      </c>
    </row>
    <row r="4" spans="1:11" ht="15" x14ac:dyDescent="0.25">
      <c r="A4" s="36" t="s">
        <v>350</v>
      </c>
      <c r="B4" s="44" t="s">
        <v>187</v>
      </c>
      <c r="C4" s="51" t="s">
        <v>188</v>
      </c>
      <c r="D4" s="25">
        <v>9781920008178</v>
      </c>
      <c r="E4" s="30">
        <v>40</v>
      </c>
      <c r="F4" s="30">
        <f t="shared" si="0"/>
        <v>34.782608695652179</v>
      </c>
      <c r="G4" s="68">
        <v>0.14500000000000002</v>
      </c>
      <c r="H4" s="44" t="s">
        <v>187</v>
      </c>
    </row>
    <row r="5" spans="1:11" ht="15" x14ac:dyDescent="0.25">
      <c r="A5" s="36" t="s">
        <v>350</v>
      </c>
      <c r="B5" s="44" t="s">
        <v>189</v>
      </c>
      <c r="C5" s="51" t="s">
        <v>190</v>
      </c>
      <c r="D5" s="25">
        <v>9781920008260</v>
      </c>
      <c r="E5" s="30">
        <v>40</v>
      </c>
      <c r="F5" s="30">
        <f t="shared" si="0"/>
        <v>34.782608695652179</v>
      </c>
      <c r="G5" s="68">
        <v>0.14500000000000002</v>
      </c>
      <c r="H5" s="44" t="s">
        <v>189</v>
      </c>
    </row>
    <row r="6" spans="1:11" ht="15" x14ac:dyDescent="0.25">
      <c r="A6" s="36" t="s">
        <v>350</v>
      </c>
      <c r="B6" s="44" t="s">
        <v>191</v>
      </c>
      <c r="C6" s="51" t="s">
        <v>192</v>
      </c>
      <c r="D6" s="25">
        <v>9781920008970</v>
      </c>
      <c r="E6" s="30">
        <v>40</v>
      </c>
      <c r="F6" s="30">
        <f t="shared" si="0"/>
        <v>34.782608695652179</v>
      </c>
      <c r="G6" s="68">
        <v>0.14500000000000002</v>
      </c>
      <c r="H6" s="44" t="s">
        <v>191</v>
      </c>
    </row>
    <row r="7" spans="1:11" ht="15" x14ac:dyDescent="0.25">
      <c r="A7" s="36" t="s">
        <v>350</v>
      </c>
      <c r="B7" s="44" t="s">
        <v>181</v>
      </c>
      <c r="C7" s="51" t="s">
        <v>47</v>
      </c>
      <c r="D7" s="25">
        <v>9781920008895</v>
      </c>
      <c r="E7" s="30">
        <v>30</v>
      </c>
      <c r="F7" s="30">
        <f t="shared" si="0"/>
        <v>26.086956521739133</v>
      </c>
      <c r="G7" s="68">
        <v>8.5000000000000006E-2</v>
      </c>
      <c r="H7" s="44" t="s">
        <v>181</v>
      </c>
    </row>
    <row r="8" spans="1:11" ht="15" x14ac:dyDescent="0.25">
      <c r="A8" s="36" t="s">
        <v>350</v>
      </c>
      <c r="B8" s="50" t="s">
        <v>182</v>
      </c>
      <c r="C8" s="51" t="s">
        <v>48</v>
      </c>
      <c r="D8" s="25">
        <v>9781920008901</v>
      </c>
      <c r="E8" s="30">
        <v>30</v>
      </c>
      <c r="F8" s="30">
        <f t="shared" si="0"/>
        <v>26.086956521739133</v>
      </c>
      <c r="G8" s="68">
        <v>0.10500000000000001</v>
      </c>
      <c r="H8" s="50" t="s">
        <v>182</v>
      </c>
    </row>
    <row r="9" spans="1:11" ht="15" x14ac:dyDescent="0.25">
      <c r="A9" s="36" t="s">
        <v>351</v>
      </c>
      <c r="B9" s="44" t="s">
        <v>320</v>
      </c>
      <c r="C9" s="51" t="s">
        <v>317</v>
      </c>
      <c r="D9" s="25">
        <v>9781776305988</v>
      </c>
      <c r="E9" s="30">
        <v>34</v>
      </c>
      <c r="F9" s="30">
        <f t="shared" si="0"/>
        <v>29.565217391304351</v>
      </c>
      <c r="G9" s="68">
        <v>0.125</v>
      </c>
      <c r="H9" s="44" t="s">
        <v>320</v>
      </c>
    </row>
    <row r="10" spans="1:11" ht="15" x14ac:dyDescent="0.25">
      <c r="A10" s="36" t="s">
        <v>351</v>
      </c>
      <c r="B10" s="145" t="s">
        <v>460</v>
      </c>
      <c r="C10" s="146" t="s">
        <v>461</v>
      </c>
      <c r="D10" s="25">
        <v>9781776305995</v>
      </c>
      <c r="E10" s="30">
        <v>34</v>
      </c>
      <c r="F10" s="30">
        <f t="shared" ref="F10" si="1">E10/1.15</f>
        <v>29.565217391304351</v>
      </c>
      <c r="G10" s="68">
        <v>0.125</v>
      </c>
      <c r="H10" s="145" t="s">
        <v>460</v>
      </c>
    </row>
    <row r="11" spans="1:11" ht="15" x14ac:dyDescent="0.25">
      <c r="A11" s="36" t="s">
        <v>358</v>
      </c>
      <c r="B11" s="44" t="s">
        <v>245</v>
      </c>
      <c r="C11" s="51" t="s">
        <v>246</v>
      </c>
      <c r="D11" s="25">
        <v>9781920008680</v>
      </c>
      <c r="E11" s="30">
        <v>27</v>
      </c>
      <c r="F11" s="30">
        <f t="shared" si="0"/>
        <v>23.478260869565219</v>
      </c>
      <c r="G11" s="68">
        <v>0.10500000000000001</v>
      </c>
      <c r="H11" s="44" t="s">
        <v>245</v>
      </c>
    </row>
    <row r="12" spans="1:11" ht="15" x14ac:dyDescent="0.25">
      <c r="A12" s="36" t="s">
        <v>358</v>
      </c>
      <c r="B12" s="44" t="s">
        <v>241</v>
      </c>
      <c r="C12" s="51" t="s">
        <v>242</v>
      </c>
      <c r="D12" s="25">
        <v>9781920008611</v>
      </c>
      <c r="E12" s="30">
        <v>27</v>
      </c>
      <c r="F12" s="30">
        <f t="shared" si="0"/>
        <v>23.478260869565219</v>
      </c>
      <c r="G12" s="68">
        <v>0.10500000000000001</v>
      </c>
      <c r="H12" s="44" t="s">
        <v>241</v>
      </c>
    </row>
    <row r="13" spans="1:11" ht="15" x14ac:dyDescent="0.25">
      <c r="A13" s="36" t="s">
        <v>358</v>
      </c>
      <c r="B13" s="141" t="s">
        <v>453</v>
      </c>
      <c r="C13" s="143" t="s">
        <v>451</v>
      </c>
      <c r="D13" s="25" t="s">
        <v>452</v>
      </c>
      <c r="E13" s="30">
        <v>27</v>
      </c>
      <c r="F13" s="30">
        <f t="shared" si="0"/>
        <v>23.478260869565219</v>
      </c>
      <c r="G13" s="68">
        <v>0.105</v>
      </c>
      <c r="H13" s="141" t="s">
        <v>453</v>
      </c>
    </row>
    <row r="14" spans="1:11" ht="15" x14ac:dyDescent="0.25">
      <c r="A14" s="36" t="s">
        <v>358</v>
      </c>
      <c r="B14" s="44" t="s">
        <v>243</v>
      </c>
      <c r="C14" s="51" t="s">
        <v>244</v>
      </c>
      <c r="D14" s="25">
        <v>9781920008628</v>
      </c>
      <c r="E14" s="30">
        <v>28</v>
      </c>
      <c r="F14" s="30">
        <f t="shared" si="0"/>
        <v>24.347826086956523</v>
      </c>
      <c r="G14" s="68">
        <v>0.10500000000000001</v>
      </c>
      <c r="H14" s="44" t="s">
        <v>243</v>
      </c>
    </row>
    <row r="15" spans="1:11" ht="15" x14ac:dyDescent="0.25">
      <c r="A15" s="36" t="s">
        <v>355</v>
      </c>
      <c r="B15" s="44" t="s">
        <v>119</v>
      </c>
      <c r="C15" s="51" t="s">
        <v>76</v>
      </c>
      <c r="D15" s="25">
        <v>9781920701123</v>
      </c>
      <c r="E15" s="30">
        <v>26</v>
      </c>
      <c r="F15" s="30">
        <f t="shared" si="0"/>
        <v>22.608695652173914</v>
      </c>
      <c r="G15" s="68">
        <v>8.5000000000000006E-2</v>
      </c>
      <c r="H15" s="44" t="s">
        <v>119</v>
      </c>
    </row>
    <row r="16" spans="1:11" ht="15" x14ac:dyDescent="0.25">
      <c r="A16" s="36" t="s">
        <v>355</v>
      </c>
      <c r="B16" s="44" t="s">
        <v>120</v>
      </c>
      <c r="C16" s="51" t="s">
        <v>80</v>
      </c>
      <c r="D16" s="25">
        <v>9781920701154</v>
      </c>
      <c r="E16" s="30">
        <v>26</v>
      </c>
      <c r="F16" s="30">
        <f t="shared" si="0"/>
        <v>22.608695652173914</v>
      </c>
      <c r="G16" s="68">
        <v>8.5000000000000006E-2</v>
      </c>
      <c r="H16" s="44" t="s">
        <v>120</v>
      </c>
    </row>
    <row r="17" spans="1:8" ht="15" x14ac:dyDescent="0.25">
      <c r="A17" s="36" t="s">
        <v>355</v>
      </c>
      <c r="B17" s="44" t="s">
        <v>268</v>
      </c>
      <c r="C17" s="51" t="s">
        <v>264</v>
      </c>
      <c r="D17" s="25">
        <v>9781920701208</v>
      </c>
      <c r="E17" s="30">
        <v>26</v>
      </c>
      <c r="F17" s="30">
        <f t="shared" si="0"/>
        <v>22.608695652173914</v>
      </c>
      <c r="G17" s="68">
        <v>8.5000000000000006E-2</v>
      </c>
      <c r="H17" s="44" t="s">
        <v>268</v>
      </c>
    </row>
    <row r="18" spans="1:8" ht="15" x14ac:dyDescent="0.25">
      <c r="A18" s="36" t="s">
        <v>355</v>
      </c>
      <c r="B18" s="44" t="s">
        <v>285</v>
      </c>
      <c r="C18" s="51" t="s">
        <v>280</v>
      </c>
      <c r="D18" s="25">
        <v>9781990925030</v>
      </c>
      <c r="E18" s="30">
        <v>38</v>
      </c>
      <c r="F18" s="30">
        <f t="shared" si="0"/>
        <v>33.04347826086957</v>
      </c>
      <c r="G18" s="68">
        <v>0.16500000000000001</v>
      </c>
      <c r="H18" s="44" t="s">
        <v>285</v>
      </c>
    </row>
    <row r="19" spans="1:8" ht="15" x14ac:dyDescent="0.25">
      <c r="A19" s="36" t="s">
        <v>355</v>
      </c>
      <c r="B19" s="44" t="s">
        <v>286</v>
      </c>
      <c r="C19" s="51" t="s">
        <v>281</v>
      </c>
      <c r="D19" s="25">
        <v>9781990925047</v>
      </c>
      <c r="E19" s="30">
        <v>38</v>
      </c>
      <c r="F19" s="30">
        <f t="shared" si="0"/>
        <v>33.04347826086957</v>
      </c>
      <c r="G19" s="68">
        <v>0.16500000000000001</v>
      </c>
      <c r="H19" s="44" t="s">
        <v>286</v>
      </c>
    </row>
    <row r="20" spans="1:8" ht="15" x14ac:dyDescent="0.25">
      <c r="A20" s="36" t="s">
        <v>355</v>
      </c>
      <c r="B20" s="147" t="s">
        <v>464</v>
      </c>
      <c r="C20" s="148" t="s">
        <v>463</v>
      </c>
      <c r="D20" s="25">
        <v>9781776306046</v>
      </c>
      <c r="E20" s="30">
        <v>48</v>
      </c>
      <c r="F20" s="30">
        <f t="shared" ref="F20" si="2">E20/1.15</f>
        <v>41.739130434782609</v>
      </c>
      <c r="G20" s="68">
        <v>0.22</v>
      </c>
      <c r="H20" s="147" t="s">
        <v>464</v>
      </c>
    </row>
    <row r="21" spans="1:8" ht="15" x14ac:dyDescent="0.25">
      <c r="A21" s="36" t="s">
        <v>352</v>
      </c>
      <c r="B21" s="44" t="s">
        <v>157</v>
      </c>
      <c r="C21" s="51" t="s">
        <v>158</v>
      </c>
      <c r="D21" s="25">
        <v>9781920008284</v>
      </c>
      <c r="E21" s="30">
        <v>51</v>
      </c>
      <c r="F21" s="30">
        <f t="shared" si="0"/>
        <v>44.347826086956523</v>
      </c>
      <c r="G21" s="68">
        <v>0.26500000000000001</v>
      </c>
      <c r="H21" s="44" t="s">
        <v>157</v>
      </c>
    </row>
    <row r="22" spans="1:8" ht="15" x14ac:dyDescent="0.25">
      <c r="A22" s="36" t="s">
        <v>352</v>
      </c>
      <c r="B22" s="44" t="s">
        <v>159</v>
      </c>
      <c r="C22" s="51" t="s">
        <v>160</v>
      </c>
      <c r="D22" s="25">
        <v>9781920008291</v>
      </c>
      <c r="E22" s="30">
        <v>51</v>
      </c>
      <c r="F22" s="30">
        <f t="shared" si="0"/>
        <v>44.347826086956523</v>
      </c>
      <c r="G22" s="68">
        <v>0.22500000000000001</v>
      </c>
      <c r="H22" s="44" t="s">
        <v>159</v>
      </c>
    </row>
    <row r="23" spans="1:8" ht="15" x14ac:dyDescent="0.25">
      <c r="A23" s="36" t="s">
        <v>352</v>
      </c>
      <c r="B23" s="44" t="s">
        <v>161</v>
      </c>
      <c r="C23" s="51" t="s">
        <v>162</v>
      </c>
      <c r="D23" s="25">
        <v>9781920008307</v>
      </c>
      <c r="E23" s="30">
        <v>51</v>
      </c>
      <c r="F23" s="30">
        <f t="shared" si="0"/>
        <v>44.347826086956523</v>
      </c>
      <c r="G23" s="68">
        <v>0.22500000000000001</v>
      </c>
      <c r="H23" s="44" t="s">
        <v>161</v>
      </c>
    </row>
    <row r="24" spans="1:8" ht="15" x14ac:dyDescent="0.25">
      <c r="A24" s="36" t="s">
        <v>352</v>
      </c>
      <c r="B24" s="44" t="s">
        <v>163</v>
      </c>
      <c r="C24" s="51" t="s">
        <v>164</v>
      </c>
      <c r="D24" s="25">
        <v>9781920008314</v>
      </c>
      <c r="E24" s="30">
        <v>51</v>
      </c>
      <c r="F24" s="30">
        <f t="shared" si="0"/>
        <v>44.347826086956523</v>
      </c>
      <c r="G24" s="68">
        <v>0.28500000000000003</v>
      </c>
      <c r="H24" s="44" t="s">
        <v>163</v>
      </c>
    </row>
    <row r="25" spans="1:8" ht="15" x14ac:dyDescent="0.25">
      <c r="A25" s="36" t="s">
        <v>352</v>
      </c>
      <c r="B25" s="44" t="s">
        <v>165</v>
      </c>
      <c r="C25" s="51" t="s">
        <v>166</v>
      </c>
      <c r="D25" s="25">
        <v>9781920008321</v>
      </c>
      <c r="E25" s="30">
        <v>51</v>
      </c>
      <c r="F25" s="30">
        <f t="shared" si="0"/>
        <v>44.347826086956523</v>
      </c>
      <c r="G25" s="68">
        <v>0.26500000000000001</v>
      </c>
      <c r="H25" s="44" t="s">
        <v>165</v>
      </c>
    </row>
    <row r="26" spans="1:8" ht="15" x14ac:dyDescent="0.25">
      <c r="A26" s="36" t="s">
        <v>352</v>
      </c>
      <c r="B26" s="44" t="s">
        <v>167</v>
      </c>
      <c r="C26" s="51" t="s">
        <v>168</v>
      </c>
      <c r="D26" s="25">
        <v>9781920008840</v>
      </c>
      <c r="E26" s="26">
        <v>55</v>
      </c>
      <c r="F26" s="30">
        <f t="shared" si="0"/>
        <v>47.826086956521742</v>
      </c>
      <c r="G26" s="68">
        <v>0.30499999999999999</v>
      </c>
      <c r="H26" s="44" t="s">
        <v>167</v>
      </c>
    </row>
    <row r="27" spans="1:8" ht="15" x14ac:dyDescent="0.25">
      <c r="A27" s="35" t="s">
        <v>357</v>
      </c>
      <c r="B27" s="44" t="s">
        <v>205</v>
      </c>
      <c r="C27" s="51" t="s">
        <v>206</v>
      </c>
      <c r="D27" s="25">
        <v>9781920008352</v>
      </c>
      <c r="E27" s="30">
        <v>49</v>
      </c>
      <c r="F27" s="30">
        <f t="shared" si="0"/>
        <v>42.608695652173914</v>
      </c>
      <c r="G27" s="68">
        <v>0.22500000000000001</v>
      </c>
      <c r="H27" s="44" t="s">
        <v>205</v>
      </c>
    </row>
    <row r="28" spans="1:8" ht="15" x14ac:dyDescent="0.25">
      <c r="A28" s="35" t="s">
        <v>357</v>
      </c>
      <c r="B28" s="44" t="s">
        <v>207</v>
      </c>
      <c r="C28" s="51" t="s">
        <v>208</v>
      </c>
      <c r="D28" s="25">
        <v>9781920008369</v>
      </c>
      <c r="E28" s="30">
        <v>49</v>
      </c>
      <c r="F28" s="30">
        <f t="shared" si="0"/>
        <v>42.608695652173914</v>
      </c>
      <c r="G28" s="68">
        <v>0.22500000000000001</v>
      </c>
      <c r="H28" s="44" t="s">
        <v>207</v>
      </c>
    </row>
    <row r="29" spans="1:8" ht="15" x14ac:dyDescent="0.25">
      <c r="A29" s="35" t="s">
        <v>357</v>
      </c>
      <c r="B29" s="44" t="s">
        <v>209</v>
      </c>
      <c r="C29" s="51" t="s">
        <v>210</v>
      </c>
      <c r="D29" s="25">
        <v>9781920008376</v>
      </c>
      <c r="E29" s="30">
        <v>49</v>
      </c>
      <c r="F29" s="30">
        <f t="shared" si="0"/>
        <v>42.608695652173914</v>
      </c>
      <c r="G29" s="68">
        <v>0.20500000000000002</v>
      </c>
      <c r="H29" s="44" t="s">
        <v>209</v>
      </c>
    </row>
    <row r="30" spans="1:8" ht="15" x14ac:dyDescent="0.25">
      <c r="A30" s="36" t="s">
        <v>355</v>
      </c>
      <c r="B30" s="44" t="s">
        <v>149</v>
      </c>
      <c r="C30" s="51" t="s">
        <v>150</v>
      </c>
      <c r="D30" s="25">
        <v>9781920008079</v>
      </c>
      <c r="E30" s="30">
        <v>40</v>
      </c>
      <c r="F30" s="30">
        <f t="shared" si="0"/>
        <v>34.782608695652179</v>
      </c>
      <c r="G30" s="68">
        <v>0.14500000000000002</v>
      </c>
      <c r="H30" s="44" t="s">
        <v>149</v>
      </c>
    </row>
    <row r="31" spans="1:8" ht="15" x14ac:dyDescent="0.25">
      <c r="A31" s="36" t="s">
        <v>355</v>
      </c>
      <c r="B31" s="44" t="s">
        <v>151</v>
      </c>
      <c r="C31" s="51" t="s">
        <v>152</v>
      </c>
      <c r="D31" s="25">
        <v>9781920008086</v>
      </c>
      <c r="E31" s="30">
        <v>40</v>
      </c>
      <c r="F31" s="30">
        <f t="shared" si="0"/>
        <v>34.782608695652179</v>
      </c>
      <c r="G31" s="68">
        <v>0.14500000000000002</v>
      </c>
      <c r="H31" s="44" t="s">
        <v>151</v>
      </c>
    </row>
    <row r="32" spans="1:8" ht="15" x14ac:dyDescent="0.25">
      <c r="A32" s="36" t="s">
        <v>355</v>
      </c>
      <c r="B32" s="44" t="s">
        <v>153</v>
      </c>
      <c r="C32" s="51" t="s">
        <v>154</v>
      </c>
      <c r="D32" s="25">
        <v>9781920008093</v>
      </c>
      <c r="E32" s="30">
        <v>40</v>
      </c>
      <c r="F32" s="30">
        <f t="shared" si="0"/>
        <v>34.782608695652179</v>
      </c>
      <c r="G32" s="68">
        <v>0.14500000000000002</v>
      </c>
      <c r="H32" s="44" t="s">
        <v>153</v>
      </c>
    </row>
    <row r="33" spans="1:8" ht="15" x14ac:dyDescent="0.25">
      <c r="A33" s="36" t="s">
        <v>355</v>
      </c>
      <c r="B33" s="44" t="s">
        <v>155</v>
      </c>
      <c r="C33" s="51" t="s">
        <v>156</v>
      </c>
      <c r="D33" s="25">
        <v>9781920008109</v>
      </c>
      <c r="E33" s="30">
        <v>40</v>
      </c>
      <c r="F33" s="30">
        <f t="shared" si="0"/>
        <v>34.782608695652179</v>
      </c>
      <c r="G33" s="68">
        <v>0.14500000000000002</v>
      </c>
      <c r="H33" s="44" t="s">
        <v>155</v>
      </c>
    </row>
    <row r="34" spans="1:8" ht="15" x14ac:dyDescent="0.25">
      <c r="A34" s="35" t="s">
        <v>359</v>
      </c>
      <c r="B34" s="44" t="s">
        <v>93</v>
      </c>
      <c r="C34" s="51" t="s">
        <v>94</v>
      </c>
      <c r="D34" s="25">
        <v>9781920701093</v>
      </c>
      <c r="E34" s="30">
        <v>50</v>
      </c>
      <c r="F34" s="30">
        <f t="shared" si="0"/>
        <v>43.478260869565219</v>
      </c>
      <c r="G34" s="68">
        <v>0.20500000000000002</v>
      </c>
      <c r="H34" s="44" t="s">
        <v>93</v>
      </c>
    </row>
    <row r="35" spans="1:8" ht="15" x14ac:dyDescent="0.25">
      <c r="A35" s="35" t="s">
        <v>359</v>
      </c>
      <c r="B35" s="44" t="s">
        <v>282</v>
      </c>
      <c r="C35" s="51" t="s">
        <v>384</v>
      </c>
      <c r="D35" s="25">
        <v>9781990925054</v>
      </c>
      <c r="E35" s="30">
        <v>51</v>
      </c>
      <c r="F35" s="30">
        <f t="shared" si="0"/>
        <v>44.347826086956523</v>
      </c>
      <c r="G35" s="68">
        <v>0.245</v>
      </c>
      <c r="H35" s="44" t="s">
        <v>282</v>
      </c>
    </row>
    <row r="36" spans="1:8" ht="15" x14ac:dyDescent="0.25">
      <c r="A36" s="36" t="s">
        <v>354</v>
      </c>
      <c r="B36" s="44" t="s">
        <v>107</v>
      </c>
      <c r="C36" s="51" t="s">
        <v>108</v>
      </c>
      <c r="D36" s="25">
        <v>9781920008765</v>
      </c>
      <c r="E36" s="30">
        <v>27</v>
      </c>
      <c r="F36" s="30">
        <f t="shared" si="0"/>
        <v>23.478260869565219</v>
      </c>
      <c r="G36" s="68">
        <v>0.10500000000000001</v>
      </c>
      <c r="H36" s="44" t="s">
        <v>107</v>
      </c>
    </row>
    <row r="37" spans="1:8" ht="15" x14ac:dyDescent="0.25">
      <c r="A37" s="35" t="s">
        <v>359</v>
      </c>
      <c r="B37" s="44" t="s">
        <v>100</v>
      </c>
      <c r="C37" s="51" t="s">
        <v>44</v>
      </c>
      <c r="D37" s="25">
        <v>9781920008673</v>
      </c>
      <c r="E37" s="30">
        <v>51</v>
      </c>
      <c r="F37" s="30">
        <f t="shared" si="0"/>
        <v>44.347826086956523</v>
      </c>
      <c r="G37" s="68">
        <v>0.26500000000000001</v>
      </c>
      <c r="H37" s="44" t="s">
        <v>100</v>
      </c>
    </row>
    <row r="38" spans="1:8" ht="15" x14ac:dyDescent="0.25">
      <c r="A38" s="36" t="s">
        <v>351</v>
      </c>
      <c r="B38" s="44" t="s">
        <v>197</v>
      </c>
      <c r="C38" s="51" t="s">
        <v>198</v>
      </c>
      <c r="D38" s="25">
        <v>9781920008833</v>
      </c>
      <c r="E38" s="30">
        <v>40</v>
      </c>
      <c r="F38" s="30">
        <f t="shared" si="0"/>
        <v>34.782608695652179</v>
      </c>
      <c r="G38" s="68">
        <v>0.125</v>
      </c>
      <c r="H38" s="44" t="s">
        <v>197</v>
      </c>
    </row>
    <row r="39" spans="1:8" ht="15" x14ac:dyDescent="0.25">
      <c r="A39" s="36" t="s">
        <v>354</v>
      </c>
      <c r="B39" s="44" t="s">
        <v>109</v>
      </c>
      <c r="C39" s="51" t="s">
        <v>110</v>
      </c>
      <c r="D39" s="25">
        <v>9781920008734</v>
      </c>
      <c r="E39" s="30">
        <v>27</v>
      </c>
      <c r="F39" s="30">
        <f t="shared" si="0"/>
        <v>23.478260869565219</v>
      </c>
      <c r="G39" s="68">
        <v>0.10500000000000001</v>
      </c>
      <c r="H39" s="44" t="s">
        <v>109</v>
      </c>
    </row>
    <row r="40" spans="1:8" ht="15" x14ac:dyDescent="0.25">
      <c r="A40" s="36" t="s">
        <v>350</v>
      </c>
      <c r="B40" s="44" t="s">
        <v>175</v>
      </c>
      <c r="C40" s="51" t="s">
        <v>176</v>
      </c>
      <c r="D40" s="25">
        <v>9781920008215</v>
      </c>
      <c r="E40" s="30">
        <v>40</v>
      </c>
      <c r="F40" s="30">
        <f t="shared" si="0"/>
        <v>34.782608695652179</v>
      </c>
      <c r="G40" s="68">
        <v>0.14500000000000002</v>
      </c>
      <c r="H40" s="44" t="s">
        <v>175</v>
      </c>
    </row>
    <row r="41" spans="1:8" ht="15" x14ac:dyDescent="0.25">
      <c r="A41" s="36" t="s">
        <v>350</v>
      </c>
      <c r="B41" s="44" t="s">
        <v>177</v>
      </c>
      <c r="C41" s="51" t="s">
        <v>178</v>
      </c>
      <c r="D41" s="25">
        <v>9781920008222</v>
      </c>
      <c r="E41" s="30">
        <v>40</v>
      </c>
      <c r="F41" s="30">
        <f t="shared" si="0"/>
        <v>34.782608695652179</v>
      </c>
      <c r="G41" s="68">
        <v>0.14500000000000002</v>
      </c>
      <c r="H41" s="44" t="s">
        <v>177</v>
      </c>
    </row>
    <row r="42" spans="1:8" ht="15" x14ac:dyDescent="0.25">
      <c r="A42" s="36" t="s">
        <v>350</v>
      </c>
      <c r="B42" s="44" t="s">
        <v>179</v>
      </c>
      <c r="C42" s="51" t="s">
        <v>180</v>
      </c>
      <c r="D42" s="25">
        <v>9781920008277</v>
      </c>
      <c r="E42" s="30">
        <v>40</v>
      </c>
      <c r="F42" s="30">
        <f t="shared" si="0"/>
        <v>34.782608695652179</v>
      </c>
      <c r="G42" s="68">
        <v>0.14500000000000002</v>
      </c>
      <c r="H42" s="44" t="s">
        <v>179</v>
      </c>
    </row>
    <row r="43" spans="1:8" ht="15" x14ac:dyDescent="0.25">
      <c r="A43" s="36" t="s">
        <v>355</v>
      </c>
      <c r="B43" s="44" t="s">
        <v>261</v>
      </c>
      <c r="C43" s="51" t="s">
        <v>385</v>
      </c>
      <c r="D43" s="25">
        <v>9781920008468</v>
      </c>
      <c r="E43" s="30">
        <v>85</v>
      </c>
      <c r="F43" s="30">
        <f t="shared" si="0"/>
        <v>73.913043478260875</v>
      </c>
      <c r="G43" s="68">
        <v>0.34500000000000003</v>
      </c>
      <c r="H43" s="44" t="s">
        <v>261</v>
      </c>
    </row>
    <row r="44" spans="1:8" ht="15" x14ac:dyDescent="0.25">
      <c r="A44" s="36" t="s">
        <v>355</v>
      </c>
      <c r="B44" s="44" t="s">
        <v>262</v>
      </c>
      <c r="C44" s="51" t="s">
        <v>28</v>
      </c>
      <c r="D44" s="25">
        <v>9781920008642</v>
      </c>
      <c r="E44" s="30">
        <v>49</v>
      </c>
      <c r="F44" s="30">
        <f t="shared" si="0"/>
        <v>42.608695652173914</v>
      </c>
      <c r="G44" s="68">
        <v>0.245</v>
      </c>
      <c r="H44" s="44" t="s">
        <v>262</v>
      </c>
    </row>
    <row r="45" spans="1:8" ht="15" x14ac:dyDescent="0.25">
      <c r="A45" s="36" t="s">
        <v>354</v>
      </c>
      <c r="B45" s="44" t="s">
        <v>101</v>
      </c>
      <c r="C45" s="51" t="s">
        <v>79</v>
      </c>
      <c r="D45" s="25">
        <v>9781920008345</v>
      </c>
      <c r="E45" s="30">
        <v>40</v>
      </c>
      <c r="F45" s="30">
        <f t="shared" si="0"/>
        <v>34.782608695652179</v>
      </c>
      <c r="G45" s="68">
        <v>0.185</v>
      </c>
      <c r="H45" s="44" t="s">
        <v>101</v>
      </c>
    </row>
    <row r="46" spans="1:8" ht="15" x14ac:dyDescent="0.25">
      <c r="A46" s="36" t="s">
        <v>354</v>
      </c>
      <c r="B46" s="44" t="s">
        <v>106</v>
      </c>
      <c r="C46" s="51" t="s">
        <v>31</v>
      </c>
      <c r="D46" s="25">
        <v>9781920008697</v>
      </c>
      <c r="E46" s="30">
        <v>27</v>
      </c>
      <c r="F46" s="30">
        <f t="shared" si="0"/>
        <v>23.478260869565219</v>
      </c>
      <c r="G46" s="68">
        <v>8.5000000000000006E-2</v>
      </c>
      <c r="H46" s="44" t="s">
        <v>106</v>
      </c>
    </row>
    <row r="47" spans="1:8" ht="15" x14ac:dyDescent="0.25">
      <c r="A47" s="36" t="s">
        <v>354</v>
      </c>
      <c r="B47" s="44" t="s">
        <v>102</v>
      </c>
      <c r="C47" s="51" t="s">
        <v>103</v>
      </c>
      <c r="D47" s="25">
        <v>9781920008659</v>
      </c>
      <c r="E47" s="30">
        <v>27</v>
      </c>
      <c r="F47" s="30">
        <f t="shared" si="0"/>
        <v>23.478260869565219</v>
      </c>
      <c r="G47" s="68">
        <v>0.10500000000000001</v>
      </c>
      <c r="H47" s="44" t="s">
        <v>102</v>
      </c>
    </row>
    <row r="48" spans="1:8" ht="15" x14ac:dyDescent="0.25">
      <c r="A48" s="36" t="s">
        <v>354</v>
      </c>
      <c r="B48" s="44" t="s">
        <v>104</v>
      </c>
      <c r="C48" s="51" t="s">
        <v>105</v>
      </c>
      <c r="D48" s="25">
        <v>9781920008666</v>
      </c>
      <c r="E48" s="30">
        <v>27</v>
      </c>
      <c r="F48" s="30">
        <f t="shared" si="0"/>
        <v>23.478260869565219</v>
      </c>
      <c r="G48" s="68">
        <v>0.10500000000000001</v>
      </c>
      <c r="H48" s="44" t="s">
        <v>104</v>
      </c>
    </row>
    <row r="49" spans="1:8" ht="15" x14ac:dyDescent="0.25">
      <c r="A49" s="35" t="s">
        <v>359</v>
      </c>
      <c r="B49" s="44" t="s">
        <v>98</v>
      </c>
      <c r="C49" s="51" t="s">
        <v>99</v>
      </c>
      <c r="D49" s="25">
        <v>9781920008741</v>
      </c>
      <c r="E49" s="30">
        <v>65</v>
      </c>
      <c r="F49" s="30">
        <f t="shared" si="0"/>
        <v>56.521739130434788</v>
      </c>
      <c r="G49" s="68">
        <v>0.20500000000000002</v>
      </c>
      <c r="H49" s="44" t="s">
        <v>98</v>
      </c>
    </row>
    <row r="50" spans="1:8" ht="15" x14ac:dyDescent="0.25">
      <c r="A50" s="35" t="s">
        <v>359</v>
      </c>
      <c r="B50" s="44" t="s">
        <v>95</v>
      </c>
      <c r="C50" s="51" t="s">
        <v>78</v>
      </c>
      <c r="D50" s="25">
        <v>9781920008338</v>
      </c>
      <c r="E50" s="30">
        <v>51</v>
      </c>
      <c r="F50" s="30">
        <f t="shared" si="0"/>
        <v>44.347826086956523</v>
      </c>
      <c r="G50" s="68">
        <v>0.28500000000000003</v>
      </c>
      <c r="H50" s="44" t="s">
        <v>95</v>
      </c>
    </row>
    <row r="51" spans="1:8" ht="15" x14ac:dyDescent="0.25">
      <c r="A51" s="35" t="s">
        <v>359</v>
      </c>
      <c r="B51" s="44" t="s">
        <v>273</v>
      </c>
      <c r="C51" s="51" t="s">
        <v>387</v>
      </c>
      <c r="D51" s="25">
        <v>9781990925009</v>
      </c>
      <c r="E51" s="30">
        <v>29</v>
      </c>
      <c r="F51" s="30">
        <f t="shared" si="0"/>
        <v>25.217391304347828</v>
      </c>
      <c r="G51" s="68">
        <v>0.125</v>
      </c>
      <c r="H51" s="44" t="s">
        <v>273</v>
      </c>
    </row>
    <row r="52" spans="1:8" ht="15" x14ac:dyDescent="0.25">
      <c r="A52" s="36" t="s">
        <v>358</v>
      </c>
      <c r="B52" s="44" t="s">
        <v>211</v>
      </c>
      <c r="C52" s="51" t="s">
        <v>212</v>
      </c>
      <c r="D52" s="25">
        <v>9781920008949</v>
      </c>
      <c r="E52" s="30">
        <v>29</v>
      </c>
      <c r="F52" s="30">
        <f t="shared" si="0"/>
        <v>25.217391304347828</v>
      </c>
      <c r="G52" s="68">
        <v>0.125</v>
      </c>
      <c r="H52" s="44" t="s">
        <v>211</v>
      </c>
    </row>
    <row r="53" spans="1:8" ht="15" x14ac:dyDescent="0.25">
      <c r="A53" s="36" t="s">
        <v>358</v>
      </c>
      <c r="B53" s="44" t="s">
        <v>213</v>
      </c>
      <c r="C53" s="51" t="s">
        <v>214</v>
      </c>
      <c r="D53" s="25">
        <v>9781920008956</v>
      </c>
      <c r="E53" s="30">
        <v>29</v>
      </c>
      <c r="F53" s="30">
        <f t="shared" si="0"/>
        <v>25.217391304347828</v>
      </c>
      <c r="G53" s="68">
        <v>0.125</v>
      </c>
      <c r="H53" s="44" t="s">
        <v>213</v>
      </c>
    </row>
    <row r="54" spans="1:8" ht="15" x14ac:dyDescent="0.25">
      <c r="A54" s="36" t="s">
        <v>355</v>
      </c>
      <c r="B54" s="44" t="s">
        <v>145</v>
      </c>
      <c r="C54" s="51" t="s">
        <v>146</v>
      </c>
      <c r="D54" s="25">
        <v>9781920008925</v>
      </c>
      <c r="E54" s="30">
        <v>27</v>
      </c>
      <c r="F54" s="30">
        <f t="shared" si="0"/>
        <v>23.478260869565219</v>
      </c>
      <c r="G54" s="68">
        <v>8.5000000000000006E-2</v>
      </c>
      <c r="H54" s="44" t="s">
        <v>145</v>
      </c>
    </row>
    <row r="55" spans="1:8" ht="15" x14ac:dyDescent="0.25">
      <c r="A55" s="36" t="s">
        <v>355</v>
      </c>
      <c r="B55" s="44" t="s">
        <v>147</v>
      </c>
      <c r="C55" s="51" t="s">
        <v>148</v>
      </c>
      <c r="D55" s="25">
        <v>9781920008932</v>
      </c>
      <c r="E55" s="30">
        <v>27</v>
      </c>
      <c r="F55" s="30">
        <f t="shared" si="0"/>
        <v>23.478260869565219</v>
      </c>
      <c r="G55" s="68">
        <v>8.5000000000000006E-2</v>
      </c>
      <c r="H55" s="44" t="s">
        <v>147</v>
      </c>
    </row>
    <row r="56" spans="1:8" ht="15" x14ac:dyDescent="0.25">
      <c r="A56" s="36" t="s">
        <v>358</v>
      </c>
      <c r="B56" s="44" t="s">
        <v>248</v>
      </c>
      <c r="C56" s="51" t="s">
        <v>249</v>
      </c>
      <c r="D56" s="25">
        <v>9781920701031</v>
      </c>
      <c r="E56" s="30">
        <v>34</v>
      </c>
      <c r="F56" s="30">
        <f t="shared" si="0"/>
        <v>29.565217391304351</v>
      </c>
      <c r="G56" s="68">
        <v>0.125</v>
      </c>
      <c r="H56" s="44" t="s">
        <v>248</v>
      </c>
    </row>
    <row r="57" spans="1:8" ht="15" x14ac:dyDescent="0.25">
      <c r="A57" s="36" t="s">
        <v>358</v>
      </c>
      <c r="B57" s="44" t="s">
        <v>250</v>
      </c>
      <c r="C57" s="51" t="s">
        <v>251</v>
      </c>
      <c r="D57" s="25">
        <v>9781920701048</v>
      </c>
      <c r="E57" s="30">
        <v>34</v>
      </c>
      <c r="F57" s="30">
        <f t="shared" si="0"/>
        <v>29.565217391304351</v>
      </c>
      <c r="G57" s="68">
        <v>0.10500000000000001</v>
      </c>
      <c r="H57" s="44" t="s">
        <v>250</v>
      </c>
    </row>
    <row r="58" spans="1:8" ht="15" x14ac:dyDescent="0.25">
      <c r="A58" s="36" t="s">
        <v>358</v>
      </c>
      <c r="B58" s="44" t="s">
        <v>252</v>
      </c>
      <c r="C58" s="51" t="s">
        <v>253</v>
      </c>
      <c r="D58" s="25">
        <v>9781920701055</v>
      </c>
      <c r="E58" s="30">
        <v>34</v>
      </c>
      <c r="F58" s="30">
        <f t="shared" si="0"/>
        <v>29.565217391304351</v>
      </c>
      <c r="G58" s="68">
        <v>0.125</v>
      </c>
      <c r="H58" s="44" t="s">
        <v>252</v>
      </c>
    </row>
    <row r="59" spans="1:8" ht="15" x14ac:dyDescent="0.25">
      <c r="A59" s="36" t="s">
        <v>358</v>
      </c>
      <c r="B59" s="44" t="s">
        <v>254</v>
      </c>
      <c r="C59" s="51" t="s">
        <v>255</v>
      </c>
      <c r="D59" s="25">
        <v>9781920701062</v>
      </c>
      <c r="E59" s="30">
        <v>34</v>
      </c>
      <c r="F59" s="30">
        <f t="shared" si="0"/>
        <v>29.565217391304351</v>
      </c>
      <c r="G59" s="68">
        <v>0.125</v>
      </c>
      <c r="H59" s="44" t="s">
        <v>254</v>
      </c>
    </row>
    <row r="60" spans="1:8" ht="15" x14ac:dyDescent="0.25">
      <c r="A60" s="36" t="s">
        <v>358</v>
      </c>
      <c r="B60" s="44" t="s">
        <v>256</v>
      </c>
      <c r="C60" s="51" t="s">
        <v>257</v>
      </c>
      <c r="D60" s="25">
        <v>9781920701079</v>
      </c>
      <c r="E60" s="30">
        <v>34</v>
      </c>
      <c r="F60" s="30">
        <f t="shared" si="0"/>
        <v>29.565217391304351</v>
      </c>
      <c r="G60" s="68">
        <v>0.125</v>
      </c>
      <c r="H60" s="44" t="s">
        <v>256</v>
      </c>
    </row>
    <row r="61" spans="1:8" ht="15" x14ac:dyDescent="0.25">
      <c r="A61" s="36" t="s">
        <v>358</v>
      </c>
      <c r="B61" s="44" t="s">
        <v>258</v>
      </c>
      <c r="C61" s="51" t="s">
        <v>259</v>
      </c>
      <c r="D61" s="25">
        <v>9781920701086</v>
      </c>
      <c r="E61" s="30">
        <v>34</v>
      </c>
      <c r="F61" s="30">
        <f t="shared" si="0"/>
        <v>29.565217391304351</v>
      </c>
      <c r="G61" s="68">
        <v>0.125</v>
      </c>
      <c r="H61" s="44" t="s">
        <v>258</v>
      </c>
    </row>
    <row r="62" spans="1:8" ht="15" x14ac:dyDescent="0.25">
      <c r="A62" s="35" t="s">
        <v>359</v>
      </c>
      <c r="B62" s="44" t="s">
        <v>283</v>
      </c>
      <c r="C62" s="51" t="s">
        <v>322</v>
      </c>
      <c r="D62" s="25">
        <v>9781990925078</v>
      </c>
      <c r="E62" s="30">
        <v>29</v>
      </c>
      <c r="F62" s="30">
        <f t="shared" si="0"/>
        <v>25.217391304347828</v>
      </c>
      <c r="G62" s="68">
        <v>0.125</v>
      </c>
      <c r="H62" s="44" t="s">
        <v>283</v>
      </c>
    </row>
    <row r="63" spans="1:8" ht="15" x14ac:dyDescent="0.25">
      <c r="A63" s="35" t="s">
        <v>359</v>
      </c>
      <c r="B63" s="44" t="s">
        <v>267</v>
      </c>
      <c r="C63" s="51" t="s">
        <v>321</v>
      </c>
      <c r="D63" s="25">
        <v>9781920701192</v>
      </c>
      <c r="E63" s="30">
        <v>29</v>
      </c>
      <c r="F63" s="30">
        <f t="shared" si="0"/>
        <v>25.217391304347828</v>
      </c>
      <c r="G63" s="68">
        <v>0.125</v>
      </c>
      <c r="H63" s="44" t="s">
        <v>267</v>
      </c>
    </row>
    <row r="64" spans="1:8" ht="15" x14ac:dyDescent="0.25">
      <c r="A64" s="36" t="s">
        <v>352</v>
      </c>
      <c r="B64" s="44" t="s">
        <v>169</v>
      </c>
      <c r="C64" s="51" t="s">
        <v>170</v>
      </c>
      <c r="D64" s="25">
        <v>9781920008239</v>
      </c>
      <c r="E64" s="30">
        <v>40</v>
      </c>
      <c r="F64" s="30">
        <f t="shared" si="0"/>
        <v>34.782608695652179</v>
      </c>
      <c r="G64" s="68">
        <v>0.16500000000000001</v>
      </c>
      <c r="H64" s="44" t="s">
        <v>169</v>
      </c>
    </row>
    <row r="65" spans="1:8" ht="15" x14ac:dyDescent="0.25">
      <c r="A65" s="36" t="s">
        <v>352</v>
      </c>
      <c r="B65" s="44" t="s">
        <v>171</v>
      </c>
      <c r="C65" s="51" t="s">
        <v>172</v>
      </c>
      <c r="D65" s="25">
        <v>9781920008246</v>
      </c>
      <c r="E65" s="30">
        <v>40</v>
      </c>
      <c r="F65" s="30">
        <f t="shared" si="0"/>
        <v>34.782608695652179</v>
      </c>
      <c r="G65" s="68">
        <v>0.14500000000000002</v>
      </c>
      <c r="H65" s="44" t="s">
        <v>171</v>
      </c>
    </row>
    <row r="66" spans="1:8" ht="15" x14ac:dyDescent="0.25">
      <c r="A66" s="36" t="s">
        <v>352</v>
      </c>
      <c r="B66" s="44" t="s">
        <v>173</v>
      </c>
      <c r="C66" s="51" t="s">
        <v>174</v>
      </c>
      <c r="D66" s="25">
        <v>9781920008253</v>
      </c>
      <c r="E66" s="30">
        <v>40</v>
      </c>
      <c r="F66" s="30">
        <f t="shared" si="0"/>
        <v>34.782608695652179</v>
      </c>
      <c r="G66" s="68">
        <v>0.14500000000000002</v>
      </c>
      <c r="H66" s="44" t="s">
        <v>173</v>
      </c>
    </row>
    <row r="67" spans="1:8" ht="15" x14ac:dyDescent="0.25">
      <c r="A67" s="36" t="s">
        <v>358</v>
      </c>
      <c r="B67" s="44" t="s">
        <v>221</v>
      </c>
      <c r="C67" s="51" t="s">
        <v>222</v>
      </c>
      <c r="D67" s="25">
        <v>9781920008116</v>
      </c>
      <c r="E67" s="30">
        <v>40</v>
      </c>
      <c r="F67" s="30">
        <f t="shared" si="0"/>
        <v>34.782608695652179</v>
      </c>
      <c r="G67" s="68">
        <v>0.14500000000000002</v>
      </c>
      <c r="H67" s="44" t="s">
        <v>221</v>
      </c>
    </row>
    <row r="68" spans="1:8" ht="15" x14ac:dyDescent="0.25">
      <c r="A68" s="36" t="s">
        <v>358</v>
      </c>
      <c r="B68" s="44" t="s">
        <v>223</v>
      </c>
      <c r="C68" s="51" t="s">
        <v>224</v>
      </c>
      <c r="D68" s="25">
        <v>9781920008123</v>
      </c>
      <c r="E68" s="30">
        <v>40</v>
      </c>
      <c r="F68" s="30">
        <f t="shared" si="0"/>
        <v>34.782608695652179</v>
      </c>
      <c r="G68" s="68">
        <v>0.14500000000000002</v>
      </c>
      <c r="H68" s="44" t="s">
        <v>223</v>
      </c>
    </row>
    <row r="69" spans="1:8" ht="15" x14ac:dyDescent="0.25">
      <c r="A69" s="36" t="s">
        <v>358</v>
      </c>
      <c r="B69" s="44" t="s">
        <v>225</v>
      </c>
      <c r="C69" s="51" t="s">
        <v>226</v>
      </c>
      <c r="D69" s="25">
        <v>9781920008130</v>
      </c>
      <c r="E69" s="30">
        <v>40</v>
      </c>
      <c r="F69" s="30">
        <f t="shared" si="0"/>
        <v>34.782608695652179</v>
      </c>
      <c r="G69" s="68">
        <v>0.14500000000000002</v>
      </c>
      <c r="H69" s="44" t="s">
        <v>225</v>
      </c>
    </row>
    <row r="70" spans="1:8" ht="15" x14ac:dyDescent="0.25">
      <c r="A70" s="36" t="s">
        <v>358</v>
      </c>
      <c r="B70" s="44" t="s">
        <v>227</v>
      </c>
      <c r="C70" s="51" t="s">
        <v>228</v>
      </c>
      <c r="D70" s="25">
        <v>9781920008147</v>
      </c>
      <c r="E70" s="30">
        <v>40</v>
      </c>
      <c r="F70" s="30">
        <f t="shared" ref="F70:F113" si="3">E70/1.15</f>
        <v>34.782608695652179</v>
      </c>
      <c r="G70" s="68">
        <v>0.14500000000000002</v>
      </c>
      <c r="H70" s="44" t="s">
        <v>227</v>
      </c>
    </row>
    <row r="71" spans="1:8" ht="15" x14ac:dyDescent="0.25">
      <c r="A71" s="36" t="s">
        <v>358</v>
      </c>
      <c r="B71" s="44" t="s">
        <v>229</v>
      </c>
      <c r="C71" s="51" t="s">
        <v>230</v>
      </c>
      <c r="D71" s="25">
        <v>9781920008499</v>
      </c>
      <c r="E71" s="30">
        <v>51</v>
      </c>
      <c r="F71" s="30">
        <f t="shared" si="3"/>
        <v>44.347826086956523</v>
      </c>
      <c r="G71" s="68">
        <v>0.28500000000000003</v>
      </c>
      <c r="H71" s="44" t="s">
        <v>229</v>
      </c>
    </row>
    <row r="72" spans="1:8" ht="15" x14ac:dyDescent="0.25">
      <c r="A72" s="36" t="s">
        <v>358</v>
      </c>
      <c r="B72" s="44" t="s">
        <v>231</v>
      </c>
      <c r="C72" s="51" t="s">
        <v>397</v>
      </c>
      <c r="D72" s="25">
        <v>9781920008963</v>
      </c>
      <c r="E72" s="30">
        <v>65</v>
      </c>
      <c r="F72" s="30">
        <f t="shared" si="3"/>
        <v>56.521739130434788</v>
      </c>
      <c r="G72" s="68">
        <v>0.40500000000000003</v>
      </c>
      <c r="H72" s="44" t="s">
        <v>231</v>
      </c>
    </row>
    <row r="73" spans="1:8" ht="15" x14ac:dyDescent="0.25">
      <c r="A73" s="36" t="s">
        <v>355</v>
      </c>
      <c r="B73" s="44" t="s">
        <v>121</v>
      </c>
      <c r="C73" s="51" t="s">
        <v>122</v>
      </c>
      <c r="D73" s="25">
        <v>9781920008017</v>
      </c>
      <c r="E73" s="30">
        <v>40</v>
      </c>
      <c r="F73" s="30">
        <f t="shared" si="3"/>
        <v>34.782608695652179</v>
      </c>
      <c r="G73" s="68">
        <v>0.14500000000000002</v>
      </c>
      <c r="H73" s="44" t="s">
        <v>121</v>
      </c>
    </row>
    <row r="74" spans="1:8" ht="15" x14ac:dyDescent="0.25">
      <c r="A74" s="36" t="s">
        <v>355</v>
      </c>
      <c r="B74" s="44" t="s">
        <v>129</v>
      </c>
      <c r="C74" s="51" t="s">
        <v>130</v>
      </c>
      <c r="D74" s="25">
        <v>9781920008437</v>
      </c>
      <c r="E74" s="30">
        <v>40</v>
      </c>
      <c r="F74" s="30">
        <f t="shared" si="3"/>
        <v>34.782608695652179</v>
      </c>
      <c r="G74" s="68">
        <v>0.14500000000000002</v>
      </c>
      <c r="H74" s="44" t="s">
        <v>129</v>
      </c>
    </row>
    <row r="75" spans="1:8" ht="15" x14ac:dyDescent="0.25">
      <c r="A75" s="36" t="s">
        <v>355</v>
      </c>
      <c r="B75" s="44" t="s">
        <v>131</v>
      </c>
      <c r="C75" s="51" t="s">
        <v>132</v>
      </c>
      <c r="D75" s="25">
        <v>9781920008024</v>
      </c>
      <c r="E75" s="30">
        <v>40</v>
      </c>
      <c r="F75" s="30">
        <f t="shared" si="3"/>
        <v>34.782608695652179</v>
      </c>
      <c r="G75" s="68">
        <v>0.14500000000000002</v>
      </c>
      <c r="H75" s="44" t="s">
        <v>131</v>
      </c>
    </row>
    <row r="76" spans="1:8" ht="15" x14ac:dyDescent="0.25">
      <c r="A76" s="36" t="s">
        <v>355</v>
      </c>
      <c r="B76" s="44" t="s">
        <v>123</v>
      </c>
      <c r="C76" s="51" t="s">
        <v>124</v>
      </c>
      <c r="D76" s="25">
        <v>9781920701000</v>
      </c>
      <c r="E76" s="30">
        <v>40</v>
      </c>
      <c r="F76" s="30">
        <f t="shared" si="3"/>
        <v>34.782608695652179</v>
      </c>
      <c r="G76" s="68">
        <v>0.14500000000000002</v>
      </c>
      <c r="H76" s="44" t="s">
        <v>123</v>
      </c>
    </row>
    <row r="77" spans="1:8" ht="15" x14ac:dyDescent="0.25">
      <c r="A77" s="36" t="s">
        <v>355</v>
      </c>
      <c r="B77" s="44" t="s">
        <v>133</v>
      </c>
      <c r="C77" s="51" t="s">
        <v>134</v>
      </c>
      <c r="D77" s="25">
        <v>9781920008048</v>
      </c>
      <c r="E77" s="30">
        <v>40</v>
      </c>
      <c r="F77" s="30">
        <f t="shared" si="3"/>
        <v>34.782608695652179</v>
      </c>
      <c r="G77" s="68">
        <v>0.14500000000000002</v>
      </c>
      <c r="H77" s="44" t="s">
        <v>133</v>
      </c>
    </row>
    <row r="78" spans="1:8" ht="15" x14ac:dyDescent="0.25">
      <c r="A78" s="36" t="s">
        <v>355</v>
      </c>
      <c r="B78" s="44" t="s">
        <v>125</v>
      </c>
      <c r="C78" s="51" t="s">
        <v>126</v>
      </c>
      <c r="D78" s="25">
        <v>9781920701017</v>
      </c>
      <c r="E78" s="30">
        <v>40</v>
      </c>
      <c r="F78" s="30">
        <f t="shared" si="3"/>
        <v>34.782608695652179</v>
      </c>
      <c r="G78" s="68">
        <v>0.14500000000000002</v>
      </c>
      <c r="H78" s="44" t="s">
        <v>125</v>
      </c>
    </row>
    <row r="79" spans="1:8" ht="15" x14ac:dyDescent="0.25">
      <c r="A79" s="36" t="s">
        <v>355</v>
      </c>
      <c r="B79" s="44" t="s">
        <v>135</v>
      </c>
      <c r="C79" s="51" t="s">
        <v>136</v>
      </c>
      <c r="D79" s="25">
        <v>9781920008055</v>
      </c>
      <c r="E79" s="30">
        <v>40</v>
      </c>
      <c r="F79" s="30">
        <f t="shared" si="3"/>
        <v>34.782608695652179</v>
      </c>
      <c r="G79" s="68">
        <v>0.14500000000000002</v>
      </c>
      <c r="H79" s="44" t="s">
        <v>135</v>
      </c>
    </row>
    <row r="80" spans="1:8" ht="15" x14ac:dyDescent="0.25">
      <c r="A80" s="36" t="s">
        <v>355</v>
      </c>
      <c r="B80" s="44" t="s">
        <v>127</v>
      </c>
      <c r="C80" s="51" t="s">
        <v>128</v>
      </c>
      <c r="D80" s="25">
        <v>9781920701024</v>
      </c>
      <c r="E80" s="30">
        <v>40</v>
      </c>
      <c r="F80" s="30">
        <f t="shared" si="3"/>
        <v>34.782608695652179</v>
      </c>
      <c r="G80" s="68">
        <v>0.14500000000000002</v>
      </c>
      <c r="H80" s="44" t="s">
        <v>127</v>
      </c>
    </row>
    <row r="81" spans="1:8" ht="15" x14ac:dyDescent="0.25">
      <c r="A81" s="36" t="s">
        <v>358</v>
      </c>
      <c r="B81" s="44" t="s">
        <v>247</v>
      </c>
      <c r="C81" s="51" t="s">
        <v>27</v>
      </c>
      <c r="D81" s="25">
        <v>9781920008635</v>
      </c>
      <c r="E81" s="30">
        <v>27</v>
      </c>
      <c r="F81" s="30">
        <f t="shared" si="3"/>
        <v>23.478260869565219</v>
      </c>
      <c r="G81" s="68">
        <v>0.10500000000000001</v>
      </c>
      <c r="H81" s="44" t="s">
        <v>247</v>
      </c>
    </row>
    <row r="82" spans="1:8" ht="15" x14ac:dyDescent="0.25">
      <c r="A82" s="36" t="s">
        <v>359</v>
      </c>
      <c r="B82" s="141" t="s">
        <v>456</v>
      </c>
      <c r="C82" s="144" t="s">
        <v>454</v>
      </c>
      <c r="D82" s="25">
        <v>9781776306022</v>
      </c>
      <c r="E82" s="30">
        <v>27</v>
      </c>
      <c r="F82" s="30">
        <f t="shared" si="3"/>
        <v>23.478260869565219</v>
      </c>
      <c r="G82" s="68">
        <v>0.08</v>
      </c>
      <c r="H82" s="141" t="s">
        <v>456</v>
      </c>
    </row>
    <row r="83" spans="1:8" ht="15" x14ac:dyDescent="0.25">
      <c r="A83" s="36" t="s">
        <v>355</v>
      </c>
      <c r="B83" s="44" t="s">
        <v>139</v>
      </c>
      <c r="C83" s="51" t="s">
        <v>140</v>
      </c>
      <c r="D83" s="25">
        <v>9781920008857</v>
      </c>
      <c r="E83" s="30">
        <v>51</v>
      </c>
      <c r="F83" s="30">
        <f t="shared" si="3"/>
        <v>44.347826086956523</v>
      </c>
      <c r="G83" s="68">
        <v>0.245</v>
      </c>
      <c r="H83" s="44" t="s">
        <v>139</v>
      </c>
    </row>
    <row r="84" spans="1:8" ht="15" x14ac:dyDescent="0.25">
      <c r="A84" s="36" t="s">
        <v>355</v>
      </c>
      <c r="B84" s="44" t="s">
        <v>137</v>
      </c>
      <c r="C84" s="51" t="s">
        <v>138</v>
      </c>
      <c r="D84" s="25">
        <v>9781920008383</v>
      </c>
      <c r="E84" s="30">
        <v>51</v>
      </c>
      <c r="F84" s="30">
        <f t="shared" si="3"/>
        <v>44.347826086956523</v>
      </c>
      <c r="G84" s="68">
        <v>0.26500000000000001</v>
      </c>
      <c r="H84" s="44" t="s">
        <v>137</v>
      </c>
    </row>
    <row r="85" spans="1:8" ht="15" x14ac:dyDescent="0.25">
      <c r="A85" s="36" t="s">
        <v>355</v>
      </c>
      <c r="B85" s="44" t="s">
        <v>143</v>
      </c>
      <c r="C85" s="51" t="s">
        <v>144</v>
      </c>
      <c r="D85" s="25">
        <v>9781920008864</v>
      </c>
      <c r="E85" s="30">
        <v>51</v>
      </c>
      <c r="F85" s="30">
        <f t="shared" si="3"/>
        <v>44.347826086956523</v>
      </c>
      <c r="G85" s="68">
        <v>0.22500000000000001</v>
      </c>
      <c r="H85" s="44" t="s">
        <v>143</v>
      </c>
    </row>
    <row r="86" spans="1:8" ht="15" x14ac:dyDescent="0.25">
      <c r="A86" s="36" t="s">
        <v>355</v>
      </c>
      <c r="B86" s="44" t="s">
        <v>141</v>
      </c>
      <c r="C86" s="51" t="s">
        <v>142</v>
      </c>
      <c r="D86" s="25">
        <v>9781920008390</v>
      </c>
      <c r="E86" s="30">
        <v>51</v>
      </c>
      <c r="F86" s="30">
        <f t="shared" si="3"/>
        <v>44.347826086956523</v>
      </c>
      <c r="G86" s="68">
        <v>0.245</v>
      </c>
      <c r="H86" s="44" t="s">
        <v>141</v>
      </c>
    </row>
    <row r="87" spans="1:8" ht="15" x14ac:dyDescent="0.25">
      <c r="A87" s="36" t="s">
        <v>354</v>
      </c>
      <c r="B87" s="44" t="s">
        <v>115</v>
      </c>
      <c r="C87" s="51" t="s">
        <v>116</v>
      </c>
      <c r="D87" s="25">
        <v>9781920701116</v>
      </c>
      <c r="E87" s="30">
        <v>35</v>
      </c>
      <c r="F87" s="30">
        <f t="shared" si="3"/>
        <v>30.434782608695656</v>
      </c>
      <c r="G87" s="68">
        <v>0.125</v>
      </c>
      <c r="H87" s="44" t="s">
        <v>115</v>
      </c>
    </row>
    <row r="88" spans="1:8" ht="15" x14ac:dyDescent="0.25">
      <c r="A88" s="36" t="s">
        <v>354</v>
      </c>
      <c r="B88" s="44" t="s">
        <v>111</v>
      </c>
      <c r="C88" s="51" t="s">
        <v>112</v>
      </c>
      <c r="D88" s="25">
        <v>9781920701109</v>
      </c>
      <c r="E88" s="30">
        <v>35</v>
      </c>
      <c r="F88" s="30">
        <f t="shared" si="3"/>
        <v>30.434782608695656</v>
      </c>
      <c r="G88" s="68">
        <v>0.14500000000000002</v>
      </c>
      <c r="H88" s="44" t="s">
        <v>111</v>
      </c>
    </row>
    <row r="89" spans="1:8" ht="15" x14ac:dyDescent="0.25">
      <c r="A89" s="36" t="s">
        <v>354</v>
      </c>
      <c r="B89" s="44" t="s">
        <v>117</v>
      </c>
      <c r="C89" s="51" t="s">
        <v>118</v>
      </c>
      <c r="D89" s="25">
        <v>9781920701147</v>
      </c>
      <c r="E89" s="30">
        <v>35</v>
      </c>
      <c r="F89" s="30">
        <f t="shared" si="3"/>
        <v>30.434782608695656</v>
      </c>
      <c r="G89" s="68">
        <v>0.125</v>
      </c>
      <c r="H89" s="44" t="s">
        <v>117</v>
      </c>
    </row>
    <row r="90" spans="1:8" ht="15" x14ac:dyDescent="0.25">
      <c r="A90" s="36" t="s">
        <v>354</v>
      </c>
      <c r="B90" s="44" t="s">
        <v>113</v>
      </c>
      <c r="C90" s="51" t="s">
        <v>114</v>
      </c>
      <c r="D90" s="25">
        <v>9781920701130</v>
      </c>
      <c r="E90" s="30">
        <v>35</v>
      </c>
      <c r="F90" s="30">
        <f t="shared" si="3"/>
        <v>30.434782608695656</v>
      </c>
      <c r="G90" s="68">
        <v>0.125</v>
      </c>
      <c r="H90" s="44" t="s">
        <v>113</v>
      </c>
    </row>
    <row r="91" spans="1:8" ht="15" x14ac:dyDescent="0.25">
      <c r="A91" s="35" t="s">
        <v>360</v>
      </c>
      <c r="B91" s="44" t="s">
        <v>193</v>
      </c>
      <c r="C91" s="51" t="s">
        <v>194</v>
      </c>
      <c r="D91" s="25">
        <v>9781920008475</v>
      </c>
      <c r="E91" s="30">
        <v>40</v>
      </c>
      <c r="F91" s="30">
        <f t="shared" si="3"/>
        <v>34.782608695652179</v>
      </c>
      <c r="G91" s="68">
        <v>0.14500000000000002</v>
      </c>
      <c r="H91" s="44" t="s">
        <v>193</v>
      </c>
    </row>
    <row r="92" spans="1:8" ht="15" x14ac:dyDescent="0.25">
      <c r="A92" s="35" t="s">
        <v>360</v>
      </c>
      <c r="B92" s="44" t="s">
        <v>195</v>
      </c>
      <c r="C92" s="51" t="s">
        <v>196</v>
      </c>
      <c r="D92" s="25">
        <v>9781920008482</v>
      </c>
      <c r="E92" s="30">
        <v>40</v>
      </c>
      <c r="F92" s="30">
        <f t="shared" si="3"/>
        <v>34.782608695652179</v>
      </c>
      <c r="G92" s="68">
        <v>0.14500000000000002</v>
      </c>
      <c r="H92" s="44" t="s">
        <v>195</v>
      </c>
    </row>
    <row r="93" spans="1:8" ht="15" x14ac:dyDescent="0.25">
      <c r="A93" s="36" t="s">
        <v>351</v>
      </c>
      <c r="B93" s="44" t="s">
        <v>199</v>
      </c>
      <c r="C93" s="51" t="s">
        <v>200</v>
      </c>
      <c r="D93" s="25">
        <v>9781920008413</v>
      </c>
      <c r="E93" s="30">
        <v>40</v>
      </c>
      <c r="F93" s="30">
        <f t="shared" si="3"/>
        <v>34.782608695652179</v>
      </c>
      <c r="G93" s="68">
        <v>0.14500000000000002</v>
      </c>
      <c r="H93" s="44" t="s">
        <v>199</v>
      </c>
    </row>
    <row r="94" spans="1:8" ht="15" x14ac:dyDescent="0.25">
      <c r="A94" s="36" t="s">
        <v>351</v>
      </c>
      <c r="B94" s="44" t="s">
        <v>201</v>
      </c>
      <c r="C94" s="51" t="s">
        <v>202</v>
      </c>
      <c r="D94" s="25">
        <v>9781920008444</v>
      </c>
      <c r="E94" s="30">
        <v>40</v>
      </c>
      <c r="F94" s="30">
        <f t="shared" si="3"/>
        <v>34.782608695652179</v>
      </c>
      <c r="G94" s="68">
        <v>0.14500000000000002</v>
      </c>
      <c r="H94" s="44" t="s">
        <v>201</v>
      </c>
    </row>
    <row r="95" spans="1:8" ht="15" x14ac:dyDescent="0.25">
      <c r="A95" s="36" t="s">
        <v>351</v>
      </c>
      <c r="B95" s="44" t="s">
        <v>203</v>
      </c>
      <c r="C95" s="51" t="s">
        <v>204</v>
      </c>
      <c r="D95" s="25">
        <v>9781920008871</v>
      </c>
      <c r="E95" s="30">
        <v>40</v>
      </c>
      <c r="F95" s="30">
        <f t="shared" si="3"/>
        <v>34.782608695652179</v>
      </c>
      <c r="G95" s="68">
        <v>0.14500000000000002</v>
      </c>
      <c r="H95" s="44" t="s">
        <v>203</v>
      </c>
    </row>
    <row r="96" spans="1:8" ht="15" x14ac:dyDescent="0.25">
      <c r="A96" s="36" t="s">
        <v>350</v>
      </c>
      <c r="B96" s="44" t="s">
        <v>269</v>
      </c>
      <c r="C96" s="51" t="s">
        <v>263</v>
      </c>
      <c r="D96" s="25">
        <v>9781920701161</v>
      </c>
      <c r="E96" s="30">
        <v>51</v>
      </c>
      <c r="F96" s="30">
        <f t="shared" si="3"/>
        <v>44.347826086956523</v>
      </c>
      <c r="G96" s="68">
        <v>0.20500000000000002</v>
      </c>
      <c r="H96" s="44" t="s">
        <v>269</v>
      </c>
    </row>
    <row r="97" spans="1:8" ht="15" x14ac:dyDescent="0.25">
      <c r="A97" s="36" t="s">
        <v>350</v>
      </c>
      <c r="B97" s="44" t="s">
        <v>270</v>
      </c>
      <c r="C97" s="51" t="s">
        <v>265</v>
      </c>
      <c r="D97" s="25">
        <v>9781920701178</v>
      </c>
      <c r="E97" s="30">
        <v>51</v>
      </c>
      <c r="F97" s="30">
        <f t="shared" si="3"/>
        <v>44.347826086956523</v>
      </c>
      <c r="G97" s="68">
        <v>0.20500000000000002</v>
      </c>
      <c r="H97" s="44" t="s">
        <v>270</v>
      </c>
    </row>
    <row r="98" spans="1:8" ht="15" x14ac:dyDescent="0.25">
      <c r="A98" s="36" t="s">
        <v>350</v>
      </c>
      <c r="B98" s="44" t="s">
        <v>271</v>
      </c>
      <c r="C98" s="51" t="s">
        <v>266</v>
      </c>
      <c r="D98" s="25">
        <v>9781920701185</v>
      </c>
      <c r="E98" s="30">
        <v>51</v>
      </c>
      <c r="F98" s="30">
        <f t="shared" si="3"/>
        <v>44.347826086956523</v>
      </c>
      <c r="G98" s="68">
        <v>0.22500000000000001</v>
      </c>
      <c r="H98" s="44" t="s">
        <v>271</v>
      </c>
    </row>
    <row r="99" spans="1:8" ht="15" x14ac:dyDescent="0.25">
      <c r="A99" s="36" t="s">
        <v>350</v>
      </c>
      <c r="B99" s="44" t="s">
        <v>284</v>
      </c>
      <c r="C99" s="51" t="s">
        <v>279</v>
      </c>
      <c r="D99" s="25">
        <v>9781990925061</v>
      </c>
      <c r="E99" s="30">
        <v>51</v>
      </c>
      <c r="F99" s="30">
        <f t="shared" si="3"/>
        <v>44.347826086956523</v>
      </c>
      <c r="G99" s="68">
        <v>0.245</v>
      </c>
      <c r="H99" s="44" t="s">
        <v>284</v>
      </c>
    </row>
    <row r="100" spans="1:8" ht="15" x14ac:dyDescent="0.25">
      <c r="A100" s="35" t="s">
        <v>359</v>
      </c>
      <c r="B100" s="44" t="s">
        <v>277</v>
      </c>
      <c r="C100" s="51" t="s">
        <v>276</v>
      </c>
      <c r="D100" s="25">
        <v>9781990925023</v>
      </c>
      <c r="E100" s="26">
        <v>55</v>
      </c>
      <c r="F100" s="30">
        <f t="shared" si="3"/>
        <v>47.826086956521742</v>
      </c>
      <c r="G100" s="68">
        <v>0.20500000000000002</v>
      </c>
      <c r="H100" s="44" t="s">
        <v>277</v>
      </c>
    </row>
    <row r="101" spans="1:8" ht="15" x14ac:dyDescent="0.25">
      <c r="A101" s="35" t="s">
        <v>359</v>
      </c>
      <c r="B101" s="44" t="s">
        <v>305</v>
      </c>
      <c r="C101" s="51" t="s">
        <v>306</v>
      </c>
      <c r="D101" s="25">
        <v>9781990925085</v>
      </c>
      <c r="E101" s="26">
        <v>55</v>
      </c>
      <c r="F101" s="30">
        <f t="shared" si="3"/>
        <v>47.826086956521742</v>
      </c>
      <c r="G101" s="68">
        <v>0.22500000000000001</v>
      </c>
      <c r="H101" s="44" t="s">
        <v>305</v>
      </c>
    </row>
    <row r="102" spans="1:8" ht="15" x14ac:dyDescent="0.25">
      <c r="A102" s="35" t="s">
        <v>359</v>
      </c>
      <c r="B102" s="44" t="s">
        <v>275</v>
      </c>
      <c r="C102" s="51" t="s">
        <v>274</v>
      </c>
      <c r="D102" s="25">
        <v>9781990925016</v>
      </c>
      <c r="E102" s="26">
        <v>55</v>
      </c>
      <c r="F102" s="30">
        <f t="shared" si="3"/>
        <v>47.826086956521742</v>
      </c>
      <c r="G102" s="68">
        <v>0.20500000000000002</v>
      </c>
      <c r="H102" s="44" t="s">
        <v>275</v>
      </c>
    </row>
    <row r="103" spans="1:8" ht="15" x14ac:dyDescent="0.25">
      <c r="A103" s="36" t="s">
        <v>352</v>
      </c>
      <c r="B103" s="44" t="s">
        <v>318</v>
      </c>
      <c r="C103" s="51" t="s">
        <v>319</v>
      </c>
      <c r="D103" s="25">
        <v>9781776306008</v>
      </c>
      <c r="E103" s="30">
        <v>51</v>
      </c>
      <c r="F103" s="30">
        <f t="shared" si="3"/>
        <v>44.347826086956523</v>
      </c>
      <c r="G103" s="68">
        <v>0.20500000000000002</v>
      </c>
      <c r="H103" s="44" t="s">
        <v>318</v>
      </c>
    </row>
    <row r="104" spans="1:8" ht="15" x14ac:dyDescent="0.25">
      <c r="A104" s="36" t="s">
        <v>352</v>
      </c>
      <c r="B104" s="149" t="s">
        <v>467</v>
      </c>
      <c r="C104" s="150" t="s">
        <v>466</v>
      </c>
      <c r="D104" s="25">
        <v>9781776306039</v>
      </c>
      <c r="E104" s="30">
        <v>51</v>
      </c>
      <c r="F104" s="30">
        <f t="shared" ref="F104" si="4">E104/1.15</f>
        <v>44.347826086956523</v>
      </c>
      <c r="G104" s="68">
        <v>0.20500000000000002</v>
      </c>
      <c r="H104" s="149" t="s">
        <v>467</v>
      </c>
    </row>
    <row r="105" spans="1:8" ht="15" x14ac:dyDescent="0.25">
      <c r="A105" s="36" t="s">
        <v>358</v>
      </c>
      <c r="B105" s="44" t="s">
        <v>215</v>
      </c>
      <c r="C105" s="51" t="s">
        <v>216</v>
      </c>
      <c r="D105" s="25">
        <v>9781920008772</v>
      </c>
      <c r="E105" s="30">
        <v>51</v>
      </c>
      <c r="F105" s="30">
        <f t="shared" si="3"/>
        <v>44.347826086956523</v>
      </c>
      <c r="G105" s="68">
        <v>0.20500000000000002</v>
      </c>
      <c r="H105" s="44" t="s">
        <v>215</v>
      </c>
    </row>
    <row r="106" spans="1:8" ht="15" x14ac:dyDescent="0.25">
      <c r="A106" s="36" t="s">
        <v>358</v>
      </c>
      <c r="B106" s="44" t="s">
        <v>217</v>
      </c>
      <c r="C106" s="51" t="s">
        <v>218</v>
      </c>
      <c r="D106" s="25">
        <v>9781920008796</v>
      </c>
      <c r="E106" s="30">
        <v>51</v>
      </c>
      <c r="F106" s="30">
        <f t="shared" si="3"/>
        <v>44.347826086956523</v>
      </c>
      <c r="G106" s="68">
        <v>0.20500000000000002</v>
      </c>
      <c r="H106" s="44" t="s">
        <v>217</v>
      </c>
    </row>
    <row r="107" spans="1:8" ht="15" x14ac:dyDescent="0.25">
      <c r="A107" s="36" t="s">
        <v>358</v>
      </c>
      <c r="B107" s="44" t="s">
        <v>219</v>
      </c>
      <c r="C107" s="51" t="s">
        <v>220</v>
      </c>
      <c r="D107" s="25">
        <v>9781920008819</v>
      </c>
      <c r="E107" s="30">
        <v>51</v>
      </c>
      <c r="F107" s="30">
        <f t="shared" si="3"/>
        <v>44.347826086956523</v>
      </c>
      <c r="G107" s="68">
        <v>0.20500000000000002</v>
      </c>
      <c r="H107" s="44" t="s">
        <v>219</v>
      </c>
    </row>
    <row r="108" spans="1:8" ht="15" x14ac:dyDescent="0.25">
      <c r="A108" s="35" t="s">
        <v>359</v>
      </c>
      <c r="B108" s="44" t="s">
        <v>260</v>
      </c>
      <c r="C108" s="51" t="s">
        <v>46</v>
      </c>
      <c r="D108" s="25">
        <v>9781920008888</v>
      </c>
      <c r="E108" s="30">
        <v>399</v>
      </c>
      <c r="F108" s="30">
        <f t="shared" si="3"/>
        <v>346.95652173913044</v>
      </c>
      <c r="G108" s="68">
        <v>2.3049999999999997</v>
      </c>
      <c r="H108" s="44" t="s">
        <v>260</v>
      </c>
    </row>
    <row r="109" spans="1:8" ht="15" x14ac:dyDescent="0.25">
      <c r="A109" s="35" t="s">
        <v>359</v>
      </c>
      <c r="B109" s="44" t="s">
        <v>96</v>
      </c>
      <c r="C109" s="51" t="s">
        <v>97</v>
      </c>
      <c r="D109" s="25">
        <v>9781920008918</v>
      </c>
      <c r="E109" s="30">
        <v>51</v>
      </c>
      <c r="F109" s="30">
        <f t="shared" si="3"/>
        <v>44.347826086956523</v>
      </c>
      <c r="G109" s="68">
        <v>0.26500000000000001</v>
      </c>
      <c r="H109" s="44" t="s">
        <v>96</v>
      </c>
    </row>
    <row r="110" spans="1:8" ht="15" x14ac:dyDescent="0.25">
      <c r="A110" s="36" t="s">
        <v>358</v>
      </c>
      <c r="B110" s="44" t="s">
        <v>233</v>
      </c>
      <c r="C110" s="51" t="s">
        <v>234</v>
      </c>
      <c r="D110" s="25">
        <v>9781920008185</v>
      </c>
      <c r="E110" s="30">
        <v>40</v>
      </c>
      <c r="F110" s="30">
        <f t="shared" si="3"/>
        <v>34.782608695652179</v>
      </c>
      <c r="G110" s="68">
        <v>0.16500000000000001</v>
      </c>
      <c r="H110" s="44" t="s">
        <v>233</v>
      </c>
    </row>
    <row r="111" spans="1:8" ht="15" x14ac:dyDescent="0.25">
      <c r="A111" s="36" t="s">
        <v>358</v>
      </c>
      <c r="B111" s="44" t="s">
        <v>235</v>
      </c>
      <c r="C111" s="51" t="s">
        <v>236</v>
      </c>
      <c r="D111" s="25">
        <v>9781920008192</v>
      </c>
      <c r="E111" s="30">
        <v>40</v>
      </c>
      <c r="F111" s="30">
        <f t="shared" si="3"/>
        <v>34.782608695652179</v>
      </c>
      <c r="G111" s="68">
        <v>0.14500000000000002</v>
      </c>
      <c r="H111" s="44" t="s">
        <v>235</v>
      </c>
    </row>
    <row r="112" spans="1:8" ht="15" x14ac:dyDescent="0.25">
      <c r="A112" s="36" t="s">
        <v>358</v>
      </c>
      <c r="B112" s="44" t="s">
        <v>237</v>
      </c>
      <c r="C112" s="51" t="s">
        <v>238</v>
      </c>
      <c r="D112" s="25">
        <v>9781920008208</v>
      </c>
      <c r="E112" s="30">
        <v>40</v>
      </c>
      <c r="F112" s="30">
        <f t="shared" si="3"/>
        <v>34.782608695652179</v>
      </c>
      <c r="G112" s="68">
        <v>0.16500000000000001</v>
      </c>
      <c r="H112" s="44" t="s">
        <v>237</v>
      </c>
    </row>
    <row r="113" spans="1:8" ht="15" x14ac:dyDescent="0.25">
      <c r="A113" s="36" t="s">
        <v>358</v>
      </c>
      <c r="B113" s="44" t="s">
        <v>239</v>
      </c>
      <c r="C113" s="51" t="s">
        <v>240</v>
      </c>
      <c r="D113" s="25">
        <v>9781920008420</v>
      </c>
      <c r="E113" s="30">
        <v>40</v>
      </c>
      <c r="F113" s="30">
        <f t="shared" si="3"/>
        <v>34.782608695652179</v>
      </c>
      <c r="G113" s="68">
        <v>0.16500000000000001</v>
      </c>
      <c r="H113" s="44" t="s">
        <v>239</v>
      </c>
    </row>
    <row r="114" spans="1:8" ht="15.75" x14ac:dyDescent="0.25">
      <c r="A114" s="215"/>
      <c r="B114" s="215"/>
      <c r="C114" s="215"/>
      <c r="D114" s="215"/>
      <c r="E114" s="215"/>
      <c r="F114" s="37"/>
      <c r="H114" s="40"/>
    </row>
    <row r="115" spans="1:8" ht="15" x14ac:dyDescent="0.2">
      <c r="A115" s="215"/>
      <c r="B115" s="215"/>
      <c r="C115" s="215"/>
      <c r="D115" s="215"/>
      <c r="E115" s="215"/>
      <c r="F115" s="37"/>
    </row>
    <row r="116" spans="1:8" x14ac:dyDescent="0.2">
      <c r="A116" s="4"/>
      <c r="C116" s="216"/>
      <c r="D116" s="216"/>
      <c r="E116" s="24"/>
      <c r="F116" s="24"/>
    </row>
    <row r="117" spans="1:8" x14ac:dyDescent="0.2">
      <c r="A117" s="214"/>
      <c r="B117" s="214"/>
      <c r="C117" s="214"/>
      <c r="D117" s="214"/>
      <c r="E117" s="214"/>
      <c r="F117" s="38"/>
    </row>
    <row r="118" spans="1:8" x14ac:dyDescent="0.2">
      <c r="A118" s="214"/>
      <c r="B118" s="214"/>
      <c r="C118" s="214"/>
      <c r="D118" s="214"/>
      <c r="E118" s="214"/>
      <c r="F118" s="38"/>
    </row>
    <row r="119" spans="1:8" x14ac:dyDescent="0.2">
      <c r="A119" s="4"/>
      <c r="C119" s="211"/>
      <c r="D119" s="211"/>
      <c r="E119" s="23"/>
      <c r="F119" s="23"/>
    </row>
    <row r="122" spans="1:8" x14ac:dyDescent="0.2">
      <c r="C122" s="213"/>
      <c r="D122" s="213"/>
      <c r="E122" s="23"/>
      <c r="F122" s="23"/>
    </row>
    <row r="123" spans="1:8" x14ac:dyDescent="0.2">
      <c r="C123" s="212"/>
      <c r="D123" s="212"/>
      <c r="E123" s="23"/>
      <c r="F123" s="23"/>
    </row>
    <row r="124" spans="1:8" x14ac:dyDescent="0.2">
      <c r="E124" s="23"/>
      <c r="F124" s="23"/>
    </row>
    <row r="125" spans="1:8" x14ac:dyDescent="0.2">
      <c r="E125" s="1"/>
      <c r="F125" s="1"/>
    </row>
    <row r="126" spans="1:8" x14ac:dyDescent="0.2">
      <c r="E126" s="1"/>
      <c r="F126" s="1"/>
    </row>
    <row r="127" spans="1:8" x14ac:dyDescent="0.2">
      <c r="E127" s="1"/>
      <c r="F127" s="1"/>
    </row>
    <row r="128" spans="1:8" x14ac:dyDescent="0.2">
      <c r="E128" s="1"/>
      <c r="F128" s="1"/>
    </row>
  </sheetData>
  <autoFilter ref="A1:H113" xr:uid="{00000000-0009-0000-0000-000005000000}"/>
  <sortState xmlns:xlrd2="http://schemas.microsoft.com/office/spreadsheetml/2017/richdata2" ref="A2:H113">
    <sortCondition ref="C2:C113"/>
  </sortState>
  <mergeCells count="7">
    <mergeCell ref="C123:D123"/>
    <mergeCell ref="A114:E114"/>
    <mergeCell ref="A115:E115"/>
    <mergeCell ref="C116:D116"/>
    <mergeCell ref="A117:E118"/>
    <mergeCell ref="C119:D119"/>
    <mergeCell ref="C122:D1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Order Form</vt:lpstr>
      <vt:lpstr>Pastel upload</vt:lpstr>
      <vt:lpstr>Catalogue</vt:lpstr>
      <vt:lpstr>Code look up</vt:lpstr>
      <vt:lpstr>Category Look up</vt:lpstr>
      <vt:lpstr>Order Form Look up </vt:lpstr>
      <vt:lpstr>Catalogue!Print_Area</vt:lpstr>
      <vt:lpstr>'Order Form'!Print_Area</vt:lpstr>
    </vt:vector>
  </TitlesOfParts>
  <Company>Trumpeter 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Cawood</dc:creator>
  <cp:lastModifiedBy>Trumpeter pub</cp:lastModifiedBy>
  <cp:lastPrinted>2022-07-04T10:26:44Z</cp:lastPrinted>
  <dcterms:created xsi:type="dcterms:W3CDTF">2010-04-29T21:12:31Z</dcterms:created>
  <dcterms:modified xsi:type="dcterms:W3CDTF">2022-10-25T08:08:03Z</dcterms:modified>
</cp:coreProperties>
</file>